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2026년 공원관리과\2026년 연간단가\2026년 동안구 어린이공원 전기시설물 연간관리공사\"/>
    </mc:Choice>
  </mc:AlternateContent>
  <xr:revisionPtr revIDLastSave="0" documentId="13_ncr:1_{5A063EB7-F440-4983-A70A-C7BB56EBE626}" xr6:coauthVersionLast="47" xr6:coauthVersionMax="47" xr10:uidLastSave="{00000000-0000-0000-0000-000000000000}"/>
  <bookViews>
    <workbookView xWindow="28680" yWindow="1110" windowWidth="29040" windowHeight="15720" tabRatio="792" firstSheet="1" activeTab="1" xr2:uid="{00000000-000D-0000-FFFF-FFFF00000000}"/>
  </bookViews>
  <sheets>
    <sheet name="설계서표지" sheetId="19" state="hidden" r:id="rId1"/>
    <sheet name="원가계산서" sheetId="12" r:id="rId2"/>
    <sheet name="내역서" sheetId="10" r:id="rId3"/>
    <sheet name="일위대가_목록" sheetId="8" r:id="rId4"/>
    <sheet name="일위대가" sheetId="9" r:id="rId5"/>
    <sheet name="단가산출_목록" sheetId="6" r:id="rId6"/>
    <sheet name="단가산출" sheetId="7" r:id="rId7"/>
    <sheet name="건설기계" sheetId="4" r:id="rId8"/>
    <sheet name="자재단가" sheetId="1" r:id="rId9"/>
    <sheet name="노임단가" sheetId="2" r:id="rId10"/>
    <sheet name="전기시설물 현황" sheetId="20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</externalReferences>
  <definedNames>
    <definedName name="_">[1]예가표!#REF!</definedName>
    <definedName name="__">[1]예가표!#REF!</definedName>
    <definedName name="__?Crite">#REF!</definedName>
    <definedName name="__?Crite_1">#REF!</definedName>
    <definedName name="__?Crite_2">#REF!</definedName>
    <definedName name="__?Criteria">#REF!</definedName>
    <definedName name="__?Criteria_1">#REF!</definedName>
    <definedName name="__?Criteria_2">#REF!</definedName>
    <definedName name="___">[1]예가표!#REF!</definedName>
    <definedName name="____________sh2">[2]SG!$A$1:$G$961</definedName>
    <definedName name="___________PB1">#REF!</definedName>
    <definedName name="___________sh2">[2]SG!$A$1:$G$961</definedName>
    <definedName name="__________DOG1">#REF!</definedName>
    <definedName name="__________DOG2">#REF!</definedName>
    <definedName name="__________DOG22">#REF!</definedName>
    <definedName name="__________DOG3">#REF!</definedName>
    <definedName name="__________DOG33">#REF!</definedName>
    <definedName name="__________DOG4">#REF!</definedName>
    <definedName name="__________PB1">#REF!</definedName>
    <definedName name="__________PI48">#REF!</definedName>
    <definedName name="__________PI60">#REF!</definedName>
    <definedName name="__________RO110">#REF!</definedName>
    <definedName name="__________RO22">#REF!</definedName>
    <definedName name="__________RO35">#REF!</definedName>
    <definedName name="__________RO45">#REF!</definedName>
    <definedName name="__________RO60">#REF!</definedName>
    <definedName name="__________RO80">#REF!</definedName>
    <definedName name="__________sh2">[2]SG!$A$1:$G$961</definedName>
    <definedName name="__________TON1">#REF!</definedName>
    <definedName name="__________TON2">#REF!</definedName>
    <definedName name="__________WW2">#REF!</definedName>
    <definedName name="__________WW3">#REF!</definedName>
    <definedName name="__________WW6">#REF!</definedName>
    <definedName name="__________WW7">#REF!</definedName>
    <definedName name="__________WW8">#REF!</definedName>
    <definedName name="_________a100000">#REF!</definedName>
    <definedName name="_________DOG1">#REF!</definedName>
    <definedName name="_________DOG2">#REF!</definedName>
    <definedName name="_________DOG22">#REF!</definedName>
    <definedName name="_________DOG3">#REF!</definedName>
    <definedName name="_________DOG33">#REF!</definedName>
    <definedName name="_________DOG4">#REF!</definedName>
    <definedName name="_________IL1">#REF!</definedName>
    <definedName name="_________PB1">#REF!</definedName>
    <definedName name="_________PB2">#REF!</definedName>
    <definedName name="_________PB3">#REF!</definedName>
    <definedName name="_________PI48">#REF!</definedName>
    <definedName name="_________PI60">#REF!</definedName>
    <definedName name="_________RO110">#REF!</definedName>
    <definedName name="_________RO22">#REF!</definedName>
    <definedName name="_________RO35">#REF!</definedName>
    <definedName name="_________RO45">#REF!</definedName>
    <definedName name="_________RO60">#REF!</definedName>
    <definedName name="_________RO80">#REF!</definedName>
    <definedName name="_________sh2">[2]SG!$A$1:$G$961</definedName>
    <definedName name="_________TON1">#REF!</definedName>
    <definedName name="_________TON2">#REF!</definedName>
    <definedName name="_________UH1">#REF!</definedName>
    <definedName name="_________WW2">#REF!</definedName>
    <definedName name="_________WW3">#REF!</definedName>
    <definedName name="_________WW6">#REF!</definedName>
    <definedName name="_________WW7">#REF!</definedName>
    <definedName name="_________WW8">#REF!</definedName>
    <definedName name="________a100000">#REF!</definedName>
    <definedName name="________DOG1">#REF!</definedName>
    <definedName name="________DOG2">#REF!</definedName>
    <definedName name="________DOG22">#REF!</definedName>
    <definedName name="________DOG3">#REF!</definedName>
    <definedName name="________DOG33">#REF!</definedName>
    <definedName name="________DOG4">#REF!</definedName>
    <definedName name="________IL1">#REF!</definedName>
    <definedName name="________PB1">#REF!</definedName>
    <definedName name="________PB2">#REF!</definedName>
    <definedName name="________PB3">#REF!</definedName>
    <definedName name="________PI48">#REF!</definedName>
    <definedName name="________PI60">#REF!</definedName>
    <definedName name="________RO110">#REF!</definedName>
    <definedName name="________RO22">#REF!</definedName>
    <definedName name="________RO35">#REF!</definedName>
    <definedName name="________RO45">#REF!</definedName>
    <definedName name="________RO60">#REF!</definedName>
    <definedName name="________RO80">#REF!</definedName>
    <definedName name="________sh2">[2]SG!$A$1:$G$961</definedName>
    <definedName name="________TON1">#REF!</definedName>
    <definedName name="________TON2">#REF!</definedName>
    <definedName name="________UH1">#REF!</definedName>
    <definedName name="________WW2">#REF!</definedName>
    <definedName name="________WW3">#REF!</definedName>
    <definedName name="________WW6">#REF!</definedName>
    <definedName name="________WW7">#REF!</definedName>
    <definedName name="________WW8">#REF!</definedName>
    <definedName name="_______a100000">#REF!</definedName>
    <definedName name="_______DOG1">#REF!</definedName>
    <definedName name="_______DOG2">#REF!</definedName>
    <definedName name="_______DOG22">#REF!</definedName>
    <definedName name="_______DOG3">#REF!</definedName>
    <definedName name="_______DOG33">#REF!</definedName>
    <definedName name="_______DOG4">#REF!</definedName>
    <definedName name="_______IL1">#REF!</definedName>
    <definedName name="_______PB1">#REF!</definedName>
    <definedName name="_______PB2">#REF!</definedName>
    <definedName name="_______PB3">#REF!</definedName>
    <definedName name="_______PI48">#REF!</definedName>
    <definedName name="_______PI60">#REF!</definedName>
    <definedName name="_______RO110">#REF!</definedName>
    <definedName name="_______RO22">#REF!</definedName>
    <definedName name="_______RO35">#REF!</definedName>
    <definedName name="_______RO45">#REF!</definedName>
    <definedName name="_______RO60">#REF!</definedName>
    <definedName name="_______RO80">#REF!</definedName>
    <definedName name="_______sh2">[2]SG!$A$1:$G$961</definedName>
    <definedName name="_______TON1">#REF!</definedName>
    <definedName name="_______TON2">#REF!</definedName>
    <definedName name="_______UH1">#REF!</definedName>
    <definedName name="_______WW2">#REF!</definedName>
    <definedName name="_______WW3">#REF!</definedName>
    <definedName name="_______WW6">#REF!</definedName>
    <definedName name="_______WW7">#REF!</definedName>
    <definedName name="_______WW8">#REF!</definedName>
    <definedName name="______a100000">#REF!</definedName>
    <definedName name="______DOG1">#REF!</definedName>
    <definedName name="______DOG2">#REF!</definedName>
    <definedName name="______DOG22">#REF!</definedName>
    <definedName name="______DOG3">#REF!</definedName>
    <definedName name="______DOG33">#REF!</definedName>
    <definedName name="______DOG4">#REF!</definedName>
    <definedName name="______IL1">#REF!</definedName>
    <definedName name="______PB1">#REF!</definedName>
    <definedName name="______PB2">#REF!</definedName>
    <definedName name="______PB3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45">#REF!</definedName>
    <definedName name="______RO60">#REF!</definedName>
    <definedName name="______RO80">#REF!</definedName>
    <definedName name="______sh2">[2]SG!$A$1:$G$961</definedName>
    <definedName name="______TON1">#REF!</definedName>
    <definedName name="______TON2">#REF!</definedName>
    <definedName name="______UH1">#REF!</definedName>
    <definedName name="______WW2">#REF!</definedName>
    <definedName name="______WW3">#REF!</definedName>
    <definedName name="______WW6">#REF!</definedName>
    <definedName name="______WW7">#REF!</definedName>
    <definedName name="______WW8">#REF!</definedName>
    <definedName name="_____a100000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IL1">#REF!</definedName>
    <definedName name="_____PB1">#REF!</definedName>
    <definedName name="_____PB2">#REF!</definedName>
    <definedName name="_____PB3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h2">[2]SG!$A$1:$G$961</definedName>
    <definedName name="_____TON1">#REF!</definedName>
    <definedName name="_____TON2">#REF!</definedName>
    <definedName name="_____UH1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a100000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IL1">#REF!</definedName>
    <definedName name="____PB1">#N/A</definedName>
    <definedName name="____PB2">#REF!</definedName>
    <definedName name="____PB3">#REF!</definedName>
    <definedName name="____PI48">#REF!</definedName>
    <definedName name="____PI60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h2">[2]SG!$A$1:$G$961</definedName>
    <definedName name="____TON1">#REF!</definedName>
    <definedName name="____TON2">#REF!</definedName>
    <definedName name="____UH1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100000">#N/A</definedName>
    <definedName name="___B140007">#N/A</definedName>
    <definedName name="___DOG1">#N/A</definedName>
    <definedName name="___DOG2">#N/A</definedName>
    <definedName name="___DOG22">#N/A</definedName>
    <definedName name="___DOG3">#N/A</definedName>
    <definedName name="___DOG33">#N/A</definedName>
    <definedName name="___DOG4">#N/A</definedName>
    <definedName name="___IL1">#N/A</definedName>
    <definedName name="___NMB96" localSheetId="0">#REF!</definedName>
    <definedName name="___NMB96">#REF!</definedName>
    <definedName name="___PB1">#N/A</definedName>
    <definedName name="___PB2">#N/A</definedName>
    <definedName name="___PB3">#N/A</definedName>
    <definedName name="___PI48">#N/A</definedName>
    <definedName name="___PI60">#N/A</definedName>
    <definedName name="___RO110">#N/A</definedName>
    <definedName name="___RO22">#N/A</definedName>
    <definedName name="___RO35">#N/A</definedName>
    <definedName name="___RO45">#N/A</definedName>
    <definedName name="___RO60">#N/A</definedName>
    <definedName name="___RO80">#N/A</definedName>
    <definedName name="___sh2">[2]SG!$A$1:$G$961</definedName>
    <definedName name="___TON1">#N/A</definedName>
    <definedName name="___TON2">#N/A</definedName>
    <definedName name="___TY5">#N/A</definedName>
    <definedName name="___UH1">#N/A</definedName>
    <definedName name="___WW2">#N/A</definedName>
    <definedName name="___WW3">#N/A</definedName>
    <definedName name="___WW6">#N/A</definedName>
    <definedName name="___WW7">#N/A</definedName>
    <definedName name="___WW8">#N/A</definedName>
    <definedName name="__0Crite">#REF!</definedName>
    <definedName name="__0Criteria">#REF!</definedName>
    <definedName name="__8529">#REF!</definedName>
    <definedName name="__8529_11">#REF!</definedName>
    <definedName name="__8529_8">#REF!</definedName>
    <definedName name="__a100000">#N/A</definedName>
    <definedName name="__aab42" localSheetId="0">#REF!</definedName>
    <definedName name="__aab42">#REF!</definedName>
    <definedName name="__B140007">#N/A</definedName>
    <definedName name="__CLP1" localSheetId="0">#REF!</definedName>
    <definedName name="__CLP1">#REF!</definedName>
    <definedName name="__CLP2" localSheetId="0">#REF!</definedName>
    <definedName name="__CLP2">#REF!</definedName>
    <definedName name="__DOG1">#N/A</definedName>
    <definedName name="__DOG2">#N/A</definedName>
    <definedName name="__DOG22">#N/A</definedName>
    <definedName name="__DOG3">#N/A</definedName>
    <definedName name="__DOG33">#N/A</definedName>
    <definedName name="__DOG4">#N/A</definedName>
    <definedName name="__DRV1" localSheetId="0">#REF!</definedName>
    <definedName name="__DRV1">#REF!</definedName>
    <definedName name="__GIS1" localSheetId="0">#REF!</definedName>
    <definedName name="__GIS1">#REF!</definedName>
    <definedName name="__hun1">[3]설계조건!#REF!</definedName>
    <definedName name="__hun2">[3]설계조건!#REF!</definedName>
    <definedName name="__IL1">#N/A</definedName>
    <definedName name="__LP1">'[4]부하(성남)'!#REF!</definedName>
    <definedName name="__LP2">#REF!</definedName>
    <definedName name="__LPB1">[5]부하계산서!#REF!</definedName>
    <definedName name="__LPK1">[5]부하계산서!#REF!</definedName>
    <definedName name="__LU1">'[4]부하(성남)'!#REF!</definedName>
    <definedName name="__LU2">'[4]부하(성남)'!#REF!</definedName>
    <definedName name="__LV01">'[4]부하(성남)'!#REF!</definedName>
    <definedName name="__MOL1" localSheetId="0">#REF!</definedName>
    <definedName name="__MOL1">#REF!</definedName>
    <definedName name="__MOL2" localSheetId="0">#REF!</definedName>
    <definedName name="__MOL2">#REF!</definedName>
    <definedName name="__NMB96" localSheetId="0">#REF!</definedName>
    <definedName name="__NMB96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B1">#N/A</definedName>
    <definedName name="__PB2">#N/A</definedName>
    <definedName name="__PB3">#N/A</definedName>
    <definedName name="__PI48">#N/A</definedName>
    <definedName name="__PI60">#N/A</definedName>
    <definedName name="__qs1">[3]설계조건!#REF!</definedName>
    <definedName name="__qs12">[3]설계조건!#REF!</definedName>
    <definedName name="__qs2">[3]설계조건!#REF!</definedName>
    <definedName name="__qs22">[3]설계조건!#REF!</definedName>
    <definedName name="__RO110">#N/A</definedName>
    <definedName name="__RO22">#N/A</definedName>
    <definedName name="__RO35">#N/A</definedName>
    <definedName name="__RO45">#N/A</definedName>
    <definedName name="__RO60">#N/A</definedName>
    <definedName name="__RO80">#N/A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[2]SG!$A$1:$G$961</definedName>
    <definedName name="__SHH1">#REF!</definedName>
    <definedName name="__SHH2">#REF!</definedName>
    <definedName name="__SHH3">#REF!</definedName>
    <definedName name="__SON1" localSheetId="0">#REF!</definedName>
    <definedName name="__SON1">#REF!</definedName>
    <definedName name="__SON2" localSheetId="0">#REF!</definedName>
    <definedName name="__SON2">#REF!</definedName>
    <definedName name="__Ted1" localSheetId="0">#REF!</definedName>
    <definedName name="__Ted1">#REF!</definedName>
    <definedName name="__TON1">#N/A</definedName>
    <definedName name="__TON2">#N/A</definedName>
    <definedName name="__Ts1" localSheetId="0">#REF!</definedName>
    <definedName name="__Ts1">#REF!</definedName>
    <definedName name="__tuz1" localSheetId="0">#REF!</definedName>
    <definedName name="__tuz1">#REF!</definedName>
    <definedName name="__TUZ2" localSheetId="0">#REF!</definedName>
    <definedName name="__TUZ2">#REF!</definedName>
    <definedName name="__TY5">#N/A</definedName>
    <definedName name="__UH1">#N/A</definedName>
    <definedName name="__UP1">[5]부하계산서!#REF!</definedName>
    <definedName name="__UP2">[5]부하계산서!#REF!</definedName>
    <definedName name="__wd1">[3]설계조건!#REF!</definedName>
    <definedName name="__wd2">[3]설계조건!#REF!</definedName>
    <definedName name="__WW2">#N/A</definedName>
    <definedName name="__WW3">#N/A</definedName>
    <definedName name="__WW6">#N/A</definedName>
    <definedName name="__WW7">#N/A</definedName>
    <definedName name="__WW8">#N/A</definedName>
    <definedName name="_0">#REF!</definedName>
    <definedName name="_0_1">#REF!</definedName>
    <definedName name="_0_2">#REF!</definedName>
    <definedName name="_01">#REF!</definedName>
    <definedName name="_02">#REF!</definedName>
    <definedName name="_03">#REF!</definedName>
    <definedName name="_1">#N/A</definedName>
    <definedName name="_1._PANEL_BD.__LP___1">#REF!</definedName>
    <definedName name="_1_">#REF!</definedName>
    <definedName name="_1_3_0Crite">#REF!</definedName>
    <definedName name="_10_3__Crite">#REF!</definedName>
    <definedName name="_10_3_0Criteria">#REF!</definedName>
    <definedName name="_10´ÜÀ§°ø·_10">#REF!</definedName>
    <definedName name="_100Á_3È_Ç">#REF!</definedName>
    <definedName name="_105Á_4È_Ç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Module6_.Macro4">#N/A</definedName>
    <definedName name="_11_3__Criteria">#REF!</definedName>
    <definedName name="_110Á_5È_Ç">#REF!</definedName>
    <definedName name="_115Á_6È_Ç">#REF!</definedName>
    <definedName name="_11단">#REF!</definedName>
    <definedName name="_120A1_">[6]Sheet1!#REF!</definedName>
    <definedName name="_120G_0Extr">#REF!</definedName>
    <definedName name="_121G_0Extr">#REF!</definedName>
    <definedName name="_122G_0Extr">#REF!</definedName>
    <definedName name="_123" hidden="1">#REF!</definedName>
    <definedName name="_123G_0Extr">#REF!</definedName>
    <definedName name="_125a2_">'[6]Sheet1 (2)'!#REF!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0.995</definedName>
    <definedName name="_130Àü±â_êÃâ³_¿ª">#REF!</definedName>
    <definedName name="_131B2_">'[7]단면 (2)'!$K$55</definedName>
    <definedName name="_136FF1_">#REF!</definedName>
    <definedName name="_137IL1_">#REF!</definedName>
    <definedName name="_139P3_">{#N/A,#N/A,FALSE,"배수1"}</definedName>
    <definedName name="_141P4_">{#N/A,#N/A,FALSE,"혼합골재"}</definedName>
    <definedName name="_143P5_">{#N/A,#N/A,FALSE,"배수1"}</definedName>
    <definedName name="_145G_0Extract">#REF!</definedName>
    <definedName name="_145P6_">{#N/A,#N/A,FALSE,"2~8번"}</definedName>
    <definedName name="_146G_0Extract">#REF!</definedName>
    <definedName name="_147G_0Extract">#REF!</definedName>
    <definedName name="_147S3_">{#N/A,#N/A,FALSE,"포장2"}</definedName>
    <definedName name="_148G_0Extract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´ÜÀ§°ø·_11">#REF!</definedName>
    <definedName name="_157P10_">#REF!</definedName>
    <definedName name="_159P11_">#REF!</definedName>
    <definedName name="_15A" localSheetId="0">#REF!</definedName>
    <definedName name="_15A">[8]금액내역서!$D$3:$D$10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1.56</definedName>
    <definedName name="_16_2_0_Parse" hidden="1">[9]노임단가!#REF!</definedName>
    <definedName name="_16¤§¤_¤¡" hidden="1">{#N/A,#N/A,FALSE,"Sheet1"}</definedName>
    <definedName name="_161P12_">#REF!</definedName>
    <definedName name="_163P13_">#REF!</definedName>
    <definedName name="_165P14_">#REF!</definedName>
    <definedName name="_167P15_">#REF!</definedName>
    <definedName name="_169P16_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1P17_">#REF!</definedName>
    <definedName name="_172P2_">#REF!</definedName>
    <definedName name="_173P3_">#REF!</definedName>
    <definedName name="_174P4_">#REF!</definedName>
    <definedName name="_175P5_">#REF!</definedName>
    <definedName name="_176P6_">#REF!</definedName>
    <definedName name="_178P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A1_">#REF!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0P8_">#REF!</definedName>
    <definedName name="_182P9_">#REF!</definedName>
    <definedName name="_186wrn.Ã¶°ñÁý°èÇ_._.5Ä­." hidden="1">{#N/A,#N/A,FALSE,"Sheet1"}</definedName>
    <definedName name="_189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A1_">#REF!</definedName>
    <definedName name="_18a16385_">#REF!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b1_">{#N/A,#N/A,FALSE,"포장1";#N/A,#N/A,FALSE,"포장1"}</definedName>
    <definedName name="_18BE46300_">#REF!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2.25</definedName>
    <definedName name="_19a16385_">#REF!</definedName>
    <definedName name="_19b2_">#REF!</definedName>
    <definedName name="_19FF1_">#REF!</definedName>
    <definedName name="_1F" hidden="1">[9]사통!#REF!</definedName>
    <definedName name="_1공장" localSheetId="0">#REF!</definedName>
    <definedName name="_1공장">#REF!</definedName>
    <definedName name="_2">#N/A</definedName>
    <definedName name="_2._관급_자재" localSheetId="0">#REF!</definedName>
    <definedName name="_2._관급_자재">#REF!</definedName>
    <definedName name="_2._날_개_벽">#REF!</definedName>
    <definedName name="_2_">#REF!</definedName>
    <definedName name="_2_2___Parse" hidden="1">[9]사통!#REF!</definedName>
    <definedName name="_2_3__Crite">#REF!</definedName>
    <definedName name="_2_3_0Criteria">#REF!</definedName>
    <definedName name="_20´ÜÀ§°ø·_12">#REF!</definedName>
    <definedName name="_20b2_">#REF!</definedName>
    <definedName name="_20B20996_">#REF!</definedName>
    <definedName name="_20e1_">{"Book1","부대-(표지판,데리,가드).xls","부대-(낙,차,중분대).xls"}</definedName>
    <definedName name="_20G_0Extr">#REF!</definedName>
    <definedName name="_21_0_S" hidden="1">#REF!</definedName>
    <definedName name="_21B20996_">#REF!</definedName>
    <definedName name="_21G_0Extr">#REF!</definedName>
    <definedName name="_21G_0Extract">#REF!</definedName>
    <definedName name="_22">3.04</definedName>
    <definedName name="_22_0_S" hidden="1">#REF!</definedName>
    <definedName name="_22G__Extr">#REF!</definedName>
    <definedName name="_22G_0Extr">#REF!</definedName>
    <definedName name="_22G_0Extract">#REF!</definedName>
    <definedName name="_22j1_">{"Book1","부대-(표지판,데리,가드).xls","부대-(낙,차,중분대).xls"}</definedName>
    <definedName name="_23G__Extract">#REF!</definedName>
    <definedName name="_23G_0Extract">#REF!</definedName>
    <definedName name="_24P3_">{#N/A,#N/A,TRUE,"대외공문"}</definedName>
    <definedName name="_25">3.98</definedName>
    <definedName name="_25´ÜÀ§°ø·_13">#REF!</definedName>
    <definedName name="_26p1_">#REF!</definedName>
    <definedName name="_26P10_">#REF!</definedName>
    <definedName name="_27P10_">#REF!</definedName>
    <definedName name="_27P11_">#REF!</definedName>
    <definedName name="_28P11_">#REF!</definedName>
    <definedName name="_28P12_">#REF!</definedName>
    <definedName name="_28wrn.Ã¶°ñÁý°èÇ_._.5Ä­." hidden="1">{#N/A,#N/A,FALSE,"Sheet1"}</definedName>
    <definedName name="_29">5.04</definedName>
    <definedName name="_29P12_">#REF!</definedName>
    <definedName name="_29P13_">#REF!</definedName>
    <definedName name="_2Module4_.Macro3">[0]!_2Module4_.Macro3</definedName>
    <definedName name="_2공장" localSheetId="0">#REF!</definedName>
    <definedName name="_2공장">#REF!</definedName>
    <definedName name="_3">#N/A</definedName>
    <definedName name="_30´ÜÀ§°ø·_14">#REF!</definedName>
    <definedName name="_30P13_">#REF!</definedName>
    <definedName name="_30P14_">#REF!</definedName>
    <definedName name="_30신설일위대가" localSheetId="0">'[10]30신설일위대가'!$A$4:$M$1603</definedName>
    <definedName name="_30신설일위대가">'[11]30신설일위대가'!$A$4:$M$1603</definedName>
    <definedName name="_31P14_">#REF!</definedName>
    <definedName name="_31P15_">#REF!</definedName>
    <definedName name="_31단">#REF!</definedName>
    <definedName name="_32">6.28</definedName>
    <definedName name="_32P15_">#REF!</definedName>
    <definedName name="_32P16_">#REF!</definedName>
    <definedName name="_33P16_">#REF!</definedName>
    <definedName name="_33P17_">#REF!</definedName>
    <definedName name="_34P17_">#REF!</definedName>
    <definedName name="_34P2_">#REF!</definedName>
    <definedName name="_35">7.51</definedName>
    <definedName name="_35´ÜÀ§°ø·_15">#REF!</definedName>
    <definedName name="_35P2_">#REF!</definedName>
    <definedName name="_35P3_">#REF!</definedName>
    <definedName name="_36P3_">#REF!</definedName>
    <definedName name="_36P4_">#REF!</definedName>
    <definedName name="_37P4_">#REF!</definedName>
    <definedName name="_37P5_">#REF!</definedName>
    <definedName name="_38P5_">#REF!</definedName>
    <definedName name="_38P6_">#REF!</definedName>
    <definedName name="_39P6_">#REF!</definedName>
    <definedName name="_39P7_">#REF!</definedName>
    <definedName name="_3B20996_">#REF!</definedName>
    <definedName name="_3G_0Extr">#REF!</definedName>
    <definedName name="_3Module6_.Macro4">[0]!_3Module6_.Macro4</definedName>
    <definedName name="_3공장" localSheetId="0">#REF!</definedName>
    <definedName name="_3공장">#REF!</definedName>
    <definedName name="_４._설___비____공___사">#REF!</definedName>
    <definedName name="_4_3__Criteria">#REF!</definedName>
    <definedName name="_40´ÜÀ§°ø·_16">#REF!</definedName>
    <definedName name="_40P7_">#REF!</definedName>
    <definedName name="_40P8_">#REF!</definedName>
    <definedName name="_40총괄" localSheetId="0">'[12]40총괄'!$A$4:$O$76</definedName>
    <definedName name="_40총괄">'[13]40총괄'!$A$4:$O$76</definedName>
    <definedName name="_41P8_">#REF!</definedName>
    <definedName name="_41P9_">#REF!</definedName>
    <definedName name="_42P9_">#REF!</definedName>
    <definedName name="_42wrn.Ã¶°ñÁý°èÇ_._.5Ä­." hidden="1">{#N/A,#N/A,FALSE,"Sheet1"}</definedName>
    <definedName name="_43wrn.Ã¶°ñÁý°èÇ_._.5Ä­." hidden="1">{#N/A,#N/A,FALSE,"Sheet1"}</definedName>
    <definedName name="_43단">#REF!</definedName>
    <definedName name="_45´ÜÀ§°ø·_17">#REF!</definedName>
    <definedName name="_46_3_0Crite">#REF!</definedName>
    <definedName name="_47_3_0Crite">#REF!</definedName>
    <definedName name="_48_3_0Crite">#REF!</definedName>
    <definedName name="_49_3_0Crite">#REF!</definedName>
    <definedName name="_4G_0Extr">#REF!</definedName>
    <definedName name="_4G_0Extract">#REF!</definedName>
    <definedName name="_5">#REF!</definedName>
    <definedName name="_5´ÜÀ§°ø·_1">'[14]일위(PN)'!#REF!</definedName>
    <definedName name="_5¤§¤_¤¡" hidden="1">{#N/A,#N/A,FALSE,"Sheet1"}</definedName>
    <definedName name="_50´ÜÀ§°ø·_2">'[14]일위(PN)'!#REF!</definedName>
    <definedName name="_55´ÜÀ§°ø·_3">'[14]일위(PN)'!#REF!</definedName>
    <definedName name="_5G_0Extract">#REF!</definedName>
    <definedName name="_60´ÜÀ§°ø·_4">#REF!</definedName>
    <definedName name="_65´ÜÀ§°ø·_5">#REF!</definedName>
    <definedName name="_6Module4_.Macro3">#N/A</definedName>
    <definedName name="_7_0_S" hidden="1">#REF!</definedName>
    <definedName name="_7_15_17_13.5_13.5">'[15]산출2-기기동력'!#REF!</definedName>
    <definedName name="_70´ÜÀ§°ø·_6">#REF!</definedName>
    <definedName name="_71_3_0Criteria">#REF!</definedName>
    <definedName name="_72_3_0Criteria">#REF!</definedName>
    <definedName name="_73_3_0Criteria">#REF!</definedName>
    <definedName name="_74_3_0Criteria">#REF!</definedName>
    <definedName name="_75´ÜÀ§°ø·_7">#REF!</definedName>
    <definedName name="_7G__Extr">#REF!</definedName>
    <definedName name="_8">#REF!</definedName>
    <definedName name="_8_0_F" hidden="1">[9]노임단가!#REF!</definedName>
    <definedName name="_8_3_0Crite">#REF!</definedName>
    <definedName name="_80´ÜÀ§°ø·_8">#REF!</definedName>
    <definedName name="_85´ÜÀ§°ø·_9">#REF!</definedName>
    <definedName name="_9_3_0Crite">#REF!</definedName>
    <definedName name="_9_3_0Criteria">#REF!</definedName>
    <definedName name="_90Á_1È_Ç">#REF!</definedName>
    <definedName name="_90A1_">#REF!</definedName>
    <definedName name="_92a16385_">#REF!</definedName>
    <definedName name="_95Á_2È_Ç">#REF!</definedName>
    <definedName name="_96b2_">#REF!</definedName>
    <definedName name="_98B20996_">#REF!</definedName>
    <definedName name="_9G__Extract">#REF!</definedName>
    <definedName name="_a" localSheetId="0">#REF!</definedName>
    <definedName name="_A">#REF!</definedName>
    <definedName name="_a100000">#N/A</definedName>
    <definedName name="_A155648">#REF!</definedName>
    <definedName name="_A183154">#REF!</definedName>
    <definedName name="_A255648">#REF!</definedName>
    <definedName name="_A99999">#REF!</definedName>
    <definedName name="_A999999">#REF!</definedName>
    <definedName name="_AA158221">#REF!</definedName>
    <definedName name="_aab42" localSheetId="0">#REF!</definedName>
    <definedName name="_aab42">#REF!</definedName>
    <definedName name="_alm1">#REF!</definedName>
    <definedName name="_alm2">#REF!</definedName>
    <definedName name="_asd4">#REF!</definedName>
    <definedName name="_B140007">#N/A</definedName>
    <definedName name="_B22">[16]일위대가!$A$1400:$IV$1413=[16]일위대가!$A$1400</definedName>
    <definedName name="_CDT1">#REF!</definedName>
    <definedName name="_CDT2">#REF!</definedName>
    <definedName name="_CDT3">#REF!</definedName>
    <definedName name="_CLP1" localSheetId="0">#REF!</definedName>
    <definedName name="_CLP1">#REF!</definedName>
    <definedName name="_CLP2" localSheetId="0">#REF!</definedName>
    <definedName name="_CLP2">#REF!</definedName>
    <definedName name="_CON135">#REF!</definedName>
    <definedName name="_CON210">#REF!</definedName>
    <definedName name="_CON240">#REF!</definedName>
    <definedName name="_CSA8">'[17]INPUT(덕도방향-시점)'!#REF!</definedName>
    <definedName name="_D13">#REF!</definedName>
    <definedName name="_D16">#REF!</definedName>
    <definedName name="_D19">#REF!</definedName>
    <definedName name="_dist__bin" hidden="1">[18]조명시설!#REF!</definedName>
    <definedName name="_Dist_Bin" hidden="1">[19]조명시설!#REF!</definedName>
    <definedName name="_Dist_Values" hidden="1">[19]조명시설!#REF!</definedName>
    <definedName name="_DISTDATA">#REF!</definedName>
    <definedName name="_DOG1">#REF!</definedName>
    <definedName name="_DOG2">#REF!</definedName>
    <definedName name="_DOG22">#N/A</definedName>
    <definedName name="_DOG3">#REF!</definedName>
    <definedName name="_DOG33">#N/A</definedName>
    <definedName name="_DOG4">#REF!</definedName>
    <definedName name="_DRV1" localSheetId="0">#REF!</definedName>
    <definedName name="_DRV1">#REF!</definedName>
    <definedName name="_eee1">[0]!BlankMacro1</definedName>
    <definedName name="_ELL1">#REF!</definedName>
    <definedName name="_ELL2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G410436">#REF!</definedName>
    <definedName name="_GHH1">#REF!</definedName>
    <definedName name="_GHH2">#REF!</definedName>
    <definedName name="_GIS1" localSheetId="0">#REF!</definedName>
    <definedName name="_GIS1">#REF!</definedName>
    <definedName name="_H600000">#REF!</definedName>
    <definedName name="_HSH1">#REF!</definedName>
    <definedName name="_HSH2">#REF!</definedName>
    <definedName name="_hun1" localSheetId="0">[20]설계조건!#REF!</definedName>
    <definedName name="_hun1">[3]설계조건!#REF!</definedName>
    <definedName name="_hun2" localSheetId="0">[20]설계조건!#REF!</definedName>
    <definedName name="_hun2">[3]설계조건!#REF!</definedName>
    <definedName name="_IL1">#N/A</definedName>
    <definedName name="_IV69350">#REF!</definedName>
    <definedName name="_IV70230">#REF!</definedName>
    <definedName name="_IV90230">#REF!</definedName>
    <definedName name="_iz1">#REF!</definedName>
    <definedName name="_JEA1">#REF!</definedName>
    <definedName name="_JEA2">#REF!</definedName>
    <definedName name="_JJ21">[21]중기일위대가!$J$25</definedName>
    <definedName name="_JK21">[21]중기일위대가!$K$25</definedName>
    <definedName name="_JN21">[21]중기일위대가!$I$25</definedName>
    <definedName name="_JOI13">#REF!</definedName>
    <definedName name="_jz1">#REF!</definedName>
    <definedName name="_K">#N/A</definedName>
    <definedName name="_K02">[16]일위대가!$A$732:$IV$745=[16]일위대가!$A$732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fkf" hidden="1">#REF!</definedName>
    <definedName name="_KK1">#REF!</definedName>
    <definedName name="_kz1">#REF!</definedName>
    <definedName name="_LL1">[22]수질정화시설!#REF!</definedName>
    <definedName name="_LL2">[22]수질정화시설!#REF!</definedName>
    <definedName name="_lll1">[0]!BlankMacro1</definedName>
    <definedName name="_LM9228">#REF!</definedName>
    <definedName name="_LP1" localSheetId="0">#REF!</definedName>
    <definedName name="_LP1">'[4]부하(성남)'!#REF!</definedName>
    <definedName name="_LP2">#REF!</definedName>
    <definedName name="_LPB1" localSheetId="0">#REF!</definedName>
    <definedName name="_LPB1">[5]부하계산서!#REF!</definedName>
    <definedName name="_LPK1" localSheetId="0">#REF!</definedName>
    <definedName name="_LPK1">[5]부하계산서!#REF!</definedName>
    <definedName name="_LU1">'[4]부하(성남)'!#REF!</definedName>
    <definedName name="_LU2">'[4]부하(성남)'!#REF!</definedName>
    <definedName name="_LV01">'[4]부하(성남)'!#REF!</definedName>
    <definedName name="_LV0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OL1" localSheetId="0">#REF!</definedName>
    <definedName name="_MOL1">#REF!</definedName>
    <definedName name="_MOL2" localSheetId="0">#REF!</definedName>
    <definedName name="_MOL2">#REF!</definedName>
    <definedName name="_MSM">#REF!</definedName>
    <definedName name="_MSO">#REF!</definedName>
    <definedName name="_mz1">#REF!</definedName>
    <definedName name="_NCCTOTAL">#REF!</definedName>
    <definedName name="_NMB96" localSheetId="0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nz1">#REF!</definedName>
    <definedName name="_O03">[16]일위대가!$A$1516:$IV$1529=[16]일위대가!$A$1516</definedName>
    <definedName name="_Order1" hidden="1">255</definedName>
    <definedName name="_Order2" hidden="1">255</definedName>
    <definedName name="_pa1" localSheetId="0">#REF!</definedName>
    <definedName name="_pa1">#REF!</definedName>
    <definedName name="_pa2" localSheetId="0">#REF!</definedName>
    <definedName name="_pa2">#REF!</definedName>
    <definedName name="_Parse_In" hidden="1">#REF!</definedName>
    <definedName name="_Parse_Out" hidden="1">[23]갑지!#REF!</definedName>
    <definedName name="_PB1">#REF!</definedName>
    <definedName name="_PB2">#REF!</definedName>
    <definedName name="_PB3">#REF!</definedName>
    <definedName name="_PH1">#REF!</definedName>
    <definedName name="_PH2">'[24]기둥(원형)'!#REF!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P2">#REF!</definedName>
    <definedName name="_PP3">#REF!</definedName>
    <definedName name="_PRESELL">#REF!</definedName>
    <definedName name="_PRN2">#REF!</definedName>
    <definedName name="_PRN3">#REF!</definedName>
    <definedName name="_PRN4">#REF!</definedName>
    <definedName name="_prn5">#REF!</definedName>
    <definedName name="_PRN6">#REF!</definedName>
    <definedName name="_PRN7">#REF!</definedName>
    <definedName name="_PVC100">#REF!</definedName>
    <definedName name="_PVC125">#REF!</definedName>
    <definedName name="_PVC150">#REF!</definedName>
    <definedName name="_PVC50">'[25]단가 및 재료비'!$S$156</definedName>
    <definedName name="_qs1" localSheetId="0">[20]설계조건!#REF!</definedName>
    <definedName name="_qs1">[3]설계조건!#REF!</definedName>
    <definedName name="_qs12" localSheetId="0">[20]설계조건!#REF!</definedName>
    <definedName name="_qs12">[3]설계조건!#REF!</definedName>
    <definedName name="_qs2" localSheetId="0">[20]설계조건!#REF!</definedName>
    <definedName name="_qs2">[3]설계조건!#REF!</definedName>
    <definedName name="_qs22" localSheetId="0">[20]설계조건!#REF!</definedName>
    <definedName name="_qs22">[3]설계조건!#REF!</definedName>
    <definedName name="_qw1">#REF!</definedName>
    <definedName name="_REGDATA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#N/A</definedName>
    <definedName name="_RO60">#REF!</definedName>
    <definedName name="_RO80">#REF!</definedName>
    <definedName name="_s">#REF!</definedName>
    <definedName name="_s_1">#REF!</definedName>
    <definedName name="_s_2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2" localSheetId="0">#REF!</definedName>
    <definedName name="_sh2">[2]SG!$A$1:$G$961</definedName>
    <definedName name="_SH3">#REF!</definedName>
    <definedName name="_SHH1">#REF!</definedName>
    <definedName name="_SHH2">#REF!</definedName>
    <definedName name="_SHH3">#REF!</definedName>
    <definedName name="_si2">'[26]일위(PN)'!#REF!</definedName>
    <definedName name="_SON1" localSheetId="0">#REF!</definedName>
    <definedName name="_SON1">#REF!</definedName>
    <definedName name="_SON2" localSheetId="0">#REF!</definedName>
    <definedName name="_SON2">#REF!</definedName>
    <definedName name="_Sort" localSheetId="0" hidden="1">#REF!</definedName>
    <definedName name="_Sort" hidden="1">#REF!</definedName>
    <definedName name="_ST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bm1">#REF!</definedName>
    <definedName name="_Ted1" localSheetId="0">#REF!</definedName>
    <definedName name="_Ted1">#REF!</definedName>
    <definedName name="_TOG">#REF!</definedName>
    <definedName name="_TON1">#REF!</definedName>
    <definedName name="_TON2">#REF!</definedName>
    <definedName name="_Ts1" localSheetId="0">#REF!</definedName>
    <definedName name="_Ts1">#REF!</definedName>
    <definedName name="_TT1">#REF!</definedName>
    <definedName name="_TT2">#REF!</definedName>
    <definedName name="_TT3">#REF!</definedName>
    <definedName name="_tuz1" localSheetId="0">#REF!</definedName>
    <definedName name="_tuz1">#REF!</definedName>
    <definedName name="_TUZ2" localSheetId="0">#REF!</definedName>
    <definedName name="_TUZ2">#REF!</definedName>
    <definedName name="_TW2">#REF!</definedName>
    <definedName name="_Ty1">#REF!</definedName>
    <definedName name="_Ty2">#REF!</definedName>
    <definedName name="_TY5">#N/A</definedName>
    <definedName name="_UH1">#N/A</definedName>
    <definedName name="_UP1" localSheetId="0">#REF!</definedName>
    <definedName name="_UP1">[5]부하계산서!#REF!</definedName>
    <definedName name="_UP2" localSheetId="0">#REF!</definedName>
    <definedName name="_UP2">[5]부하계산서!#REF!</definedName>
    <definedName name="_W">#N/A</definedName>
    <definedName name="_wd1" localSheetId="0">[20]설계조건!#REF!</definedName>
    <definedName name="_wd1">[3]설계조건!#REF!</definedName>
    <definedName name="_wd2" localSheetId="0">[20]설계조건!#REF!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#N/A</definedName>
    <definedName name="_WW6">#REF!</definedName>
    <definedName name="_WW7">#N/A</definedName>
    <definedName name="_WW8">#N/A</definedName>
    <definedName name="_xz1">#REF!</definedName>
    <definedName name="_z">#REF!</definedName>
    <definedName name="_zz1">#REF!</definedName>
    <definedName name="_건축목공">#REF!</definedName>
    <definedName name="_재ㅐ햐" hidden="1">#REF!</definedName>
    <definedName name="´Ü_°¡">#REF!</definedName>
    <definedName name="´Ü_°¡2">#REF!</definedName>
    <definedName name="´Ü_°¡3">#REF!</definedName>
    <definedName name="´Ü_°¡4">#REF!</definedName>
    <definedName name="´Ü_°¡5">#REF!</definedName>
    <definedName name="´Ü_°¡6">#REF!</definedName>
    <definedName name="´Ü°">#REF!</definedName>
    <definedName name="´Ü°°">#N/A</definedName>
    <definedName name="´Ü°°1">#N/A</definedName>
    <definedName name="´Ü°°2">#N/A</definedName>
    <definedName name="´Ü°°3">#N/A</definedName>
    <definedName name="´Ü°°4">#N/A</definedName>
    <definedName name="¤±8529" localSheetId="0">#REF!</definedName>
    <definedName name="¤±8529">'[27]일위대가(가설)'!#REF!</definedName>
    <definedName name="¤C315">#REF!</definedName>
    <definedName name="¤Ç315">#REF!</definedName>
    <definedName name="\\O">'[28]1단계'!#REF!</definedName>
    <definedName name="\0" localSheetId="0">#REF!</definedName>
    <definedName name="\0">#REF!</definedName>
    <definedName name="\a">#N/A</definedName>
    <definedName name="\b" localSheetId="0">#N/A</definedName>
    <definedName name="\b">#REF!</definedName>
    <definedName name="\c">#N/A</definedName>
    <definedName name="\d" localSheetId="0">#REF!</definedName>
    <definedName name="\d">#N/A</definedName>
    <definedName name="\e">#N/A</definedName>
    <definedName name="\f" localSheetId="0">#REF!</definedName>
    <definedName name="\f">#N/A</definedName>
    <definedName name="\g" localSheetId="0">#REF!</definedName>
    <definedName name="\g">#REF!</definedName>
    <definedName name="\h">#N/A</definedName>
    <definedName name="\i" localSheetId="0">#REF!</definedName>
    <definedName name="\i">#N/A</definedName>
    <definedName name="\j" localSheetId="0">#REF!</definedName>
    <definedName name="\j">#REF!</definedName>
    <definedName name="\k">#N/A</definedName>
    <definedName name="\l" localSheetId="0">#REF!</definedName>
    <definedName name="\l">#REF!</definedName>
    <definedName name="\m" localSheetId="0">#REF!</definedName>
    <definedName name="\m">#N/A</definedName>
    <definedName name="\n" localSheetId="0">#REF!</definedName>
    <definedName name="\n">[29]약품설비!#REF!</definedName>
    <definedName name="\o" localSheetId="0">#REF!</definedName>
    <definedName name="\o">#REF!</definedName>
    <definedName name="\p" localSheetId="0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#N/A</definedName>
    <definedName name="\t">#REF!</definedName>
    <definedName name="\u" localSheetId="0">#REF!</definedName>
    <definedName name="\u">[29]약품설비!#REF!</definedName>
    <definedName name="\v" localSheetId="0">#N/A</definedName>
    <definedName name="\v">'[28]1단계'!#REF!</definedName>
    <definedName name="\w">#N/A</definedName>
    <definedName name="\x" localSheetId="0">#REF!</definedName>
    <definedName name="\x">'[28]1단계'!#REF!</definedName>
    <definedName name="\y" localSheetId="0">#N/A</definedName>
    <definedName name="\y">[29]약품설비!#REF!</definedName>
    <definedName name="\z" localSheetId="0">#REF!</definedName>
    <definedName name="\z">#N/A</definedName>
    <definedName name="A" localSheetId="0">#REF!</definedName>
    <definedName name="A" hidden="1">#REF!</definedName>
    <definedName name="A_">#REF!</definedName>
    <definedName name="A_1">#REF!</definedName>
    <definedName name="Á_1È_Ç_">#REF!</definedName>
    <definedName name="Á_1È_Ç__11">#REF!</definedName>
    <definedName name="Á_1È_Ç__8">#REF!</definedName>
    <definedName name="Á_2È_Ç_">#REF!</definedName>
    <definedName name="Á_2È_Ç__11">#REF!</definedName>
    <definedName name="Á_2È_Ç__8">#REF!</definedName>
    <definedName name="Á_3È_Ç_">#REF!</definedName>
    <definedName name="Á_3È_Ç__11">#REF!</definedName>
    <definedName name="Á_3È_Ç__8">#REF!</definedName>
    <definedName name="Á_4È_Ç_">#REF!</definedName>
    <definedName name="Á_4È_Ç__11">#REF!</definedName>
    <definedName name="Á_4È_Ç__8">#REF!</definedName>
    <definedName name="Á_5È_Ç_">#REF!</definedName>
    <definedName name="Á_5È_Ç__11">#REF!</definedName>
    <definedName name="Á_5È_Ç__8">#REF!</definedName>
    <definedName name="Á_6È_Ç_">#REF!</definedName>
    <definedName name="Á_6È_Ç__11">#REF!</definedName>
    <definedName name="Á_6È_Ç__8">#REF!</definedName>
    <definedName name="A_HH">'[30]IMPEADENCE MAP 취수장'!#REF!,'[30]IMPEADENCE MAP 취수장'!#REF!,'[30]IMPEADENCE MAP 취수장'!#REF!,'[30]IMPEADENCE MAP 취수장'!#REF!,'[30]IMPEADENCE MAP 취수장'!$Q$19,'[30]IMPEADENCE MAP 취수장'!$R$19,'[30]IMPEADENCE MAP 취수장'!$S$19,'[30]IMPEADENCE MAP 취수장'!$T$19:$X$19,'[30]IMPEADENCE MAP 취수장'!$Z$19:$AA$19,'[30]IMPEADENCE MAP 취수장'!$AC$19</definedName>
    <definedName name="A0" localSheetId="0">#REF!</definedName>
    <definedName name="A0">#REF!</definedName>
    <definedName name="A00">#REF!</definedName>
    <definedName name="A1.">#REF!</definedName>
    <definedName name="A1..A2_">#N/A</definedName>
    <definedName name="A1..A200_">#N/A</definedName>
    <definedName name="A1_">#REF!</definedName>
    <definedName name="A1_E">#REF!</definedName>
    <definedName name="A12.">#REF!</definedName>
    <definedName name="A12..A13_">#N/A</definedName>
    <definedName name="a1a3" hidden="1">{#N/A,#N/A,FALSE,"제목"}</definedName>
    <definedName name="a1BR7109">#REF!</definedName>
    <definedName name="A1C1" hidden="1">#REF!</definedName>
    <definedName name="A1Q">#REF!</definedName>
    <definedName name="A2_">#REF!</definedName>
    <definedName name="A2A1">#N/A</definedName>
    <definedName name="A2배선공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999999999999">#REF!</definedName>
    <definedName name="AA" localSheetId="0">#REF!</definedName>
    <definedName name="AA">'[31]HANDHOLE(2)'!#REF!</definedName>
    <definedName name="AAA">#REF!</definedName>
    <definedName name="aaa.">#REF!</definedName>
    <definedName name="AAAA" localSheetId="0">#REF!</definedName>
    <definedName name="aaaa">#REF!</definedName>
    <definedName name="aaaaa" hidden="1">{"'Sheet1'!$A$4","'Sheet1'!$A$9:$G$28"}</definedName>
    <definedName name="AAAAAA">#REF!</definedName>
    <definedName name="aaaaaaaaaa">#REF!</definedName>
    <definedName name="AAAAAAAAAAAAAAAAAAA">#REF!</definedName>
    <definedName name="aaaaaaaaaaaaaaaaaaaa" hidden="1">#REF!</definedName>
    <definedName name="AAD">#REF!</definedName>
    <definedName name="AAW">[0]!SAF</definedName>
    <definedName name="AAWEFFAF">#REF!</definedName>
    <definedName name="AAWER">#REF!</definedName>
    <definedName name="AB">#REF!</definedName>
    <definedName name="ABC" localSheetId="0">#REF!</definedName>
    <definedName name="abc">#REF!</definedName>
    <definedName name="ABS">#REF!</definedName>
    <definedName name="ABUTH">#REF!</definedName>
    <definedName name="AC" localSheetId="0">#REF!</definedName>
    <definedName name="ac">#REF!</definedName>
    <definedName name="ACB">#REF!,#REF!</definedName>
    <definedName name="AccessDatabase" hidden="1">"C:\My Documents\북부수도사업소\전원차단장치\전원차~1\전원차단장치 내역서 03월06일.mdb"</definedName>
    <definedName name="ACD">#REF!</definedName>
    <definedName name="ACX" hidden="1">#REF!</definedName>
    <definedName name="acz">#N/A</definedName>
    <definedName name="AD">#REF!</definedName>
    <definedName name="ADC">#REF!,#REF!</definedName>
    <definedName name="add" localSheetId="0" hidden="1">{#N/A,#N/A,FALSE,"기안지";#N/A,#N/A,FALSE,"통신지"}</definedName>
    <definedName name="add" hidden="1">{#N/A,#N/A,FALSE,"기안지";#N/A,#N/A,FALSE,"통신지"}</definedName>
    <definedName name="AE">#REF!</definedName>
    <definedName name="AED">#REF!</definedName>
    <definedName name="aer" localSheetId="0">#REF!,#REF!</definedName>
    <definedName name="aer">#REF!,#REF!</definedName>
    <definedName name="aervbgr">[0]!EGERG</definedName>
    <definedName name="AF">#REF!</definedName>
    <definedName name="AFAAFDFAS">#REF!</definedName>
    <definedName name="AFAEFAAEF">#REF!</definedName>
    <definedName name="AFAWEF">#REF!</definedName>
    <definedName name="AFC설비" localSheetId="0">#REF!</definedName>
    <definedName name="AFC설비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AAFAWEF">#REF!</definedName>
    <definedName name="AFFAFF">#REF!</definedName>
    <definedName name="AFWEF">#REF!</definedName>
    <definedName name="AG" localSheetId="0">#REF!</definedName>
    <definedName name="ag">#REF!</definedName>
    <definedName name="AGD">#REF!</definedName>
    <definedName name="AGFAF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RAWGR">#REF!</definedName>
    <definedName name="AGRGRGREF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>#REF!,#REF!</definedName>
    <definedName name="AI">#REF!</definedName>
    <definedName name="AID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SL">[0]!ㅗㅠㅎㄹ</definedName>
    <definedName name="AK">#REF!</definedName>
    <definedName name="AKD">#REF!</definedName>
    <definedName name="akkdkdk">'[32]Y-WORK'!$D$19:$D$19,'[32]Y-WORK'!$F$19:$BD$19</definedName>
    <definedName name="AL">[33]자재단가비교표!#REF!</definedName>
    <definedName name="aldflkafd">[34]일위대가!$A$1:$N$450</definedName>
    <definedName name="ALL">#REF!</definedName>
    <definedName name="ALPA">#REF!</definedName>
    <definedName name="ALPHA">#REF!</definedName>
    <definedName name="ALSLDFㅁ일ㄴ">#REF!</definedName>
    <definedName name="alslsdkjfjs" hidden="1">#REF!</definedName>
    <definedName name="AM">#REF!</definedName>
    <definedName name="AMD">#REF!</definedName>
    <definedName name="AMOUNT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">#REF!</definedName>
    <definedName name="AOD">#REF!</definedName>
    <definedName name="ap_s_t">#REF!</definedName>
    <definedName name="AQ">#REF!</definedName>
    <definedName name="aqaq">'[35]ABUT수량-A1'!$T$25</definedName>
    <definedName name="AQD">#REF!</definedName>
    <definedName name="AQZSD">BlankMacro1</definedName>
    <definedName name="ARE">#N/A</definedName>
    <definedName name="AREA0002" hidden="1">#REF!</definedName>
    <definedName name="ARGTAGR">#REF!</definedName>
    <definedName name="ARGWERG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 localSheetId="0">#REF!</definedName>
    <definedName name="as">'[36]전차선로 물량표'!#REF!</definedName>
    <definedName name="ASA">#N/A</definedName>
    <definedName name="asaasa">#REF!</definedName>
    <definedName name="asas">BlankMacro1</definedName>
    <definedName name="asas12">#REF!</definedName>
    <definedName name="ASB">#REF!</definedName>
    <definedName name="ASCON">#REF!</definedName>
    <definedName name="ascon1">#REF!</definedName>
    <definedName name="ascon2">#REF!</definedName>
    <definedName name="ASD">#REF!</definedName>
    <definedName name="asda">BlankMacro1</definedName>
    <definedName name="asdasd">BlankMacro1</definedName>
    <definedName name="asddsfds">BlankMacro1</definedName>
    <definedName name="asdf">#REF!</definedName>
    <definedName name="ASDFAS">#REF!</definedName>
    <definedName name="asdfasdf">#N/A</definedName>
    <definedName name="ASDFASDFASDF">#REF!</definedName>
    <definedName name="ASDFASDFC">#REF!</definedName>
    <definedName name="ASDFEW">BlankMacro1</definedName>
    <definedName name="ASDFWA">BlankMacro1</definedName>
    <definedName name="ASDKLVJCKLVA">#REF!</definedName>
    <definedName name="ASDSAFSD">BlankMacro1</definedName>
    <definedName name="ASDVASDF">#REF!</definedName>
    <definedName name="asdw">BlankMacro1</definedName>
    <definedName name="ASF">{#N/A,#N/A,FALSE,"2~8번"}</definedName>
    <definedName name="ashkdfa">#REF!</definedName>
    <definedName name="ASL">#REF!</definedName>
    <definedName name="ASP">#REF!</definedName>
    <definedName name="ASP두께">#REF!</definedName>
    <definedName name="asqs">#REF!</definedName>
    <definedName name="asss">[0]!jhg</definedName>
    <definedName name="AST">#REF!</definedName>
    <definedName name="asw">[0]!juyjuy</definedName>
    <definedName name="asww">#REF!</definedName>
    <definedName name="asx">[0]!ㄹ퓰</definedName>
    <definedName name="ASXVC" hidden="1">{"'Sheet1'!$A$4","'Sheet1'!$A$9:$G$28"}</definedName>
    <definedName name="AT">[37]간선계산!#REF!</definedName>
    <definedName name="AU">#REF!</definedName>
    <definedName name="AUD">#REF!</definedName>
    <definedName name="aus">#REF!</definedName>
    <definedName name="AV">#REF!</definedName>
    <definedName name="AVGHBD">#N/A</definedName>
    <definedName name="AVGWE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A">#REF!,#REF!</definedName>
    <definedName name="AWD">#REF!</definedName>
    <definedName name="AWDSF">#REF!</definedName>
    <definedName name="awe">[0]!ret</definedName>
    <definedName name="awefawe">#REF!</definedName>
    <definedName name="AWEFEW">#REF!</definedName>
    <definedName name="AWEFTAWEFR">#REF!</definedName>
    <definedName name="AWEGAGER">#REF!</definedName>
    <definedName name="AWEGAWEF">#REF!</definedName>
    <definedName name="AWEGAWEG" hidden="1">#REF!</definedName>
    <definedName name="awegfawefaw">#REF!</definedName>
    <definedName name="AWEGFAWGA">#REF!</definedName>
    <definedName name="awerfawef">#REF!</definedName>
    <definedName name="AWERGAG">#REF!</definedName>
    <definedName name="AWERTIAWEFASDJV">#REF!</definedName>
    <definedName name="AWFEAGEARG">#REF!</definedName>
    <definedName name="AWFEAWFAEFW">#REF!</definedName>
    <definedName name="AWG" hidden="1">#REF!</definedName>
    <definedName name="AWGARWG">#REF!</definedName>
    <definedName name="AWGAW">#REF!</definedName>
    <definedName name="AWGAWEFA">#REF!</definedName>
    <definedName name="AWGAWG">#REF!</definedName>
    <definedName name="AWGHAERG">#REF!</definedName>
    <definedName name="AWGR">#REF!</definedName>
    <definedName name="AWGRA" hidden="1">#REF!</definedName>
    <definedName name="AWGRAER">#REF!</definedName>
    <definedName name="AWGRAW">#REF!</definedName>
    <definedName name="AWGRAWERGF">#REF!</definedName>
    <definedName name="AWGRAWRA">#REF!</definedName>
    <definedName name="AWGRRAWGT">#REF!</definedName>
    <definedName name="AWGRWGAW" hidden="1">#REF!</definedName>
    <definedName name="AWGWA4G">#REF!</definedName>
    <definedName name="AWGWEG">#REF!</definedName>
    <definedName name="AWGWGAWE">#REF!</definedName>
    <definedName name="awsd">#REF!</definedName>
    <definedName name="AXC">#N/A</definedName>
    <definedName name="AZX">#REF!,#REF!</definedName>
    <definedName name="AZZ">#REF!,#REF!</definedName>
    <definedName name="A공구손료">#REF!</definedName>
    <definedName name="A공구손료1">#REF!</definedName>
    <definedName name="A공량">#REF!</definedName>
    <definedName name="A공량단위">#REF!</definedName>
    <definedName name="A공사단가">#REF!</definedName>
    <definedName name="A공종코드">#REF!</definedName>
    <definedName name="A노무인">#REF!</definedName>
    <definedName name="A노임단가">#REF!</definedName>
    <definedName name="A대가비고">#REF!</definedName>
    <definedName name="A대가전체">#REF!</definedName>
    <definedName name="A대가전체1">#REF!</definedName>
    <definedName name="A대가전체2">#REF!</definedName>
    <definedName name="A산출공량">#REF!</definedName>
    <definedName name="A삼" localSheetId="0">#REF!</definedName>
    <definedName name="A삼">#REF!</definedName>
    <definedName name="A세세종류">#REF!</definedName>
    <definedName name="A세종류">#REF!</definedName>
    <definedName name="A소규격">#REF!</definedName>
    <definedName name="A이" localSheetId="0">#REF!</definedName>
    <definedName name="A이">#REF!</definedName>
    <definedName name="A일" localSheetId="0">#REF!</definedName>
    <definedName name="A일">#REF!</definedName>
    <definedName name="A일위집계">#REF!</definedName>
    <definedName name="A일위집계경비">#REF!</definedName>
    <definedName name="A일위집계노무비">#REF!</definedName>
    <definedName name="A일위집계재료비">#REF!</definedName>
    <definedName name="A잡재료비">#REF!</definedName>
    <definedName name="A잡재료비1">#REF!</definedName>
    <definedName name="A전선관부속품">#REF!</definedName>
    <definedName name="A전선관부속품1">#REF!</definedName>
    <definedName name="A집계단가합">#REF!</definedName>
    <definedName name="A집계품명">#REF!</definedName>
    <definedName name="A첫째자리">#REF!</definedName>
    <definedName name="A할증">#REF!</definedName>
    <definedName name="A할증계산">#REF!</definedName>
    <definedName name="A할증단위">#REF!</definedName>
    <definedName name="A할증단위1">#REF!</definedName>
    <definedName name="A할증단위2">#REF!</definedName>
    <definedName name="A호표기준">#REF!</definedName>
    <definedName name="A호표기준1">#REF!</definedName>
    <definedName name="A호표기준2">#REF!</definedName>
    <definedName name="B" localSheetId="0">#REF!</definedName>
    <definedName name="b">'[38]단가 및 재료비'!$S$170</definedName>
    <definedName name="B.1">#REF!</definedName>
    <definedName name="B.2">#REF!</definedName>
    <definedName name="B.3">#REF!</definedName>
    <definedName name="B.4">#REF!</definedName>
    <definedName name="B_">#REF!</definedName>
    <definedName name="B_3" localSheetId="0">#REF!</definedName>
    <definedName name="B_3">#REF!</definedName>
    <definedName name="B_4" localSheetId="0">#REF!</definedName>
    <definedName name="B_4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e">#N/A</definedName>
    <definedName name="BAHU">#REF!</definedName>
    <definedName name="BaloonText" localSheetId="0">#REF!</definedName>
    <definedName name="BaloonText">#REF!</definedName>
    <definedName name="BAR">#REF!</definedName>
    <definedName name="base">#REF!</definedName>
    <definedName name="BASE_열">#REF!</definedName>
    <definedName name="BAT" localSheetId="0">#REF!</definedName>
    <definedName name="BAT">#REF!</definedName>
    <definedName name="BB">#REF!</definedName>
    <definedName name="BBB">#REF!,#REF!</definedName>
    <definedName name="BBBB" localSheetId="0">#REF!</definedName>
    <definedName name="BBBB">#REF!</definedName>
    <definedName name="BBC">[0]!SSR</definedName>
    <definedName name="BBJ">#N/A</definedName>
    <definedName name="BC">#REF!</definedName>
    <definedName name="BCD">#REF!</definedName>
    <definedName name="BCS">#REF!</definedName>
    <definedName name="BD">#REF!</definedName>
    <definedName name="BDCODE">#N/A</definedName>
    <definedName name="bdfgdgr">[39]!Macro8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">#REF!</definedName>
    <definedName name="BEAR1">#REF!</definedName>
    <definedName name="BEAR2">#REF!</definedName>
    <definedName name="BEB">#REF!</definedName>
    <definedName name="BED">#REF!</definedName>
    <definedName name="begin">[40]버스운행안내!$F$6</definedName>
    <definedName name="BETA">#REF!</definedName>
    <definedName name="betas">#REF!</definedName>
    <definedName name="BF">#REF!</definedName>
    <definedName name="BG">#N/A</definedName>
    <definedName name="BGNFH">#REF!</definedName>
    <definedName name="BH">#REF!</definedName>
    <definedName name="BHB">#REF!</definedName>
    <definedName name="bhg">[0]!ytjuy</definedName>
    <definedName name="BHJ">[0]!SAF</definedName>
    <definedName name="BHK">#REF!,#REF!</definedName>
    <definedName name="BHU">#REF!</definedName>
    <definedName name="BIG" localSheetId="0">#REF!</definedName>
    <definedName name="BIG">#REF!</definedName>
    <definedName name="BIGO">#REF!</definedName>
    <definedName name="birthday">[40]예방접종계획!$H$2</definedName>
    <definedName name="BIS">#REF!</definedName>
    <definedName name="BIT" localSheetId="0">#REF!</definedName>
    <definedName name="BIT">#REF!</definedName>
    <definedName name="BKI">[0]!홁ㅎ</definedName>
    <definedName name="BL">#REF!</definedName>
    <definedName name="BLDG">#N/A</definedName>
    <definedName name="BLO">#N/A</definedName>
    <definedName name="BLO_1">#N/A</definedName>
    <definedName name="BLOCK">#REF!</definedName>
    <definedName name="block1">#REF!</definedName>
    <definedName name="BLT">#N/A</definedName>
    <definedName name="BM1890H54">#REF!</definedName>
    <definedName name="BMO">#REF!</definedName>
    <definedName name="bnfghrt">BlankMacro1</definedName>
    <definedName name="BNH">#N/A</definedName>
    <definedName name="BNM">[0]!ㅈㅂㄷㄹ</definedName>
    <definedName name="bnv">[0]!ghgfh</definedName>
    <definedName name="BOB">[0]!WWF</definedName>
    <definedName name="BOM_OF_ECP" localSheetId="0">#REF!</definedName>
    <definedName name="BOM_OF_ECP">#REF!</definedName>
    <definedName name="BONG">#N/A</definedName>
    <definedName name="BOT" localSheetId="0">#REF!</definedName>
    <definedName name="BOT">#REF!</definedName>
    <definedName name="br_ea">#REF!</definedName>
    <definedName name="BRACING">#REF!</definedName>
    <definedName name="BRACKET">#REF!</definedName>
    <definedName name="BRLINE">#REF!</definedName>
    <definedName name="bs_chekjum">'[41]guard(mac)'!$A$1</definedName>
    <definedName name="bs_chekplus">'[41]guard(mac)'!$C$1</definedName>
    <definedName name="bs_chekwave">'[41]guard(mac)'!$E$1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T_C">#REF!</definedName>
    <definedName name="BT_S">#REF!</definedName>
    <definedName name="btm" localSheetId="0">#REF!</definedName>
    <definedName name="btm">#REF!</definedName>
    <definedName name="BTUS">#REF!</definedName>
    <definedName name="bukno">#REF!</definedName>
    <definedName name="bute">#REF!</definedName>
    <definedName name="buts">#REF!</definedName>
    <definedName name="BV" localSheetId="0">#REF!</definedName>
    <definedName name="BV">#REF!</definedName>
    <definedName name="BVF">[0]!ㅇㄴㄿ</definedName>
    <definedName name="bvvc">#N/A</definedName>
    <definedName name="BW">#REF!</definedName>
    <definedName name="BWB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D">#REF!</definedName>
    <definedName name="C_S">#REF!</definedName>
    <definedName name="C_SECL">#REF!</definedName>
    <definedName name="CA">#REF!</definedName>
    <definedName name="cable" localSheetId="0">#REF!</definedName>
    <definedName name="cable">#REF!</definedName>
    <definedName name="CABLE1">#REF!</definedName>
    <definedName name="CABLE2">#REF!</definedName>
    <definedName name="CABLE3">#REF!</definedName>
    <definedName name="CABLE4">#REF!</definedName>
    <definedName name="CABLEMNO">#N/A</definedName>
    <definedName name="CABLENO">#N/A</definedName>
    <definedName name="CABLETRAY" localSheetId="0">#REF!</definedName>
    <definedName name="CABLETRAY">#REF!</definedName>
    <definedName name="CABLETYPE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mberWork">#N/A</definedName>
    <definedName name="CAPA">#REF!</definedName>
    <definedName name="CASE3">#REF!</definedName>
    <definedName name="CB">#REF!</definedName>
    <definedName name="CB_AF">#REF!</definedName>
    <definedName name="CB_AT">#REF!</definedName>
    <definedName name="cbb">BlankMacro1</definedName>
    <definedName name="CBU" localSheetId="0">#REF!</definedName>
    <definedName name="CBU">#REF!</definedName>
    <definedName name="CBVCB">#N/A</definedName>
    <definedName name="CC">#REF!</definedName>
    <definedName name="CCC">#REF!</definedName>
    <definedName name="CCCC" localSheetId="0">#REF!</definedName>
    <definedName name="CCCC">#REF!</definedName>
    <definedName name="ccdc">#REF!</definedName>
    <definedName name="CCF">#N/A</definedName>
    <definedName name="CCTV단가">#REF!</definedName>
    <definedName name="CCTV설비" localSheetId="0">#REF!</definedName>
    <definedName name="CCTV설비">#REF!</definedName>
    <definedName name="CD">#REF!</definedName>
    <definedName name="CDD">#N/A</definedName>
    <definedName name="CDE">#REF!,#REF!</definedName>
    <definedName name="cds">#N/A</definedName>
    <definedName name="cds가로등">#N/A</definedName>
    <definedName name="CE">#REF!</definedName>
    <definedName name="ceg" localSheetId="0">#REF!</definedName>
    <definedName name="ceg">#REF!</definedName>
    <definedName name="CELL">#REF!</definedName>
    <definedName name="cen" localSheetId="0">#REF!</definedName>
    <definedName name="cen">#REF!</definedName>
    <definedName name="CES">#REF!</definedName>
    <definedName name="CEUR">#REF!</definedName>
    <definedName name="CF">#REF!</definedName>
    <definedName name="cfg">[0]!bvvc</definedName>
    <definedName name="CG">#REF!</definedName>
    <definedName name="CH" localSheetId="0">#REF!</definedName>
    <definedName name="CH">#REF!</definedName>
    <definedName name="ch_e">#REF!</definedName>
    <definedName name="ch_ea">#REF!</definedName>
    <definedName name="CHANNEL">#REF!</definedName>
    <definedName name="chapter">'[42]1.설계조건'!$H$79</definedName>
    <definedName name="CHB" localSheetId="0">#REF!</definedName>
    <definedName name="CHB">#REF!</definedName>
    <definedName name="chd">#N/A</definedName>
    <definedName name="CHECKVALVE25">#REF!</definedName>
    <definedName name="CHECKVALVE32">#REF!</definedName>
    <definedName name="CHG" localSheetId="0">#REF!</definedName>
    <definedName name="CHG">#REF!</definedName>
    <definedName name="CHO" localSheetId="0">#REF!</definedName>
    <definedName name="CHO">#REF!</definedName>
    <definedName name="choi">#REF!</definedName>
    <definedName name="CI">#REF!</definedName>
    <definedName name="CIRCUIT" localSheetId="0">#REF!</definedName>
    <definedName name="CIRCUIT">#REF!</definedName>
    <definedName name="CJ">#REF!</definedName>
    <definedName name="CKB" localSheetId="0">#REF!</definedName>
    <definedName name="CKB">#REF!</definedName>
    <definedName name="CLIENT">#N/A</definedName>
    <definedName name="CLP" localSheetId="0">#REF!</definedName>
    <definedName name="CLP">#REF!</definedName>
    <definedName name="COC">[0]!ㅠㅜㅎ</definedName>
    <definedName name="COD">#REF!</definedName>
    <definedName name="CODE" localSheetId="0">#REF!</definedName>
    <definedName name="CODE">#REF!</definedName>
    <definedName name="CODE_1">#REF!</definedName>
    <definedName name="CODE_2">#REF!</definedName>
    <definedName name="code2">#REF!</definedName>
    <definedName name="COEFF">#REF!</definedName>
    <definedName name="COLUMN_A">#REF!</definedName>
    <definedName name="CON" localSheetId="0">#REF!</definedName>
    <definedName name="CON">#REF!</definedName>
    <definedName name="CON_1" localSheetId="0">#REF!</definedName>
    <definedName name="CON_1">#REF!</definedName>
    <definedName name="CON_3" localSheetId="0">#REF!</definedName>
    <definedName name="CON_3">#REF!</definedName>
    <definedName name="COND_1" localSheetId="0">#REF!</definedName>
    <definedName name="COND_1">#REF!</definedName>
    <definedName name="COND_3" localSheetId="0">#REF!</definedName>
    <definedName name="COND_3">#REF!</definedName>
    <definedName name="COND_D">#REF!</definedName>
    <definedName name="CONDUIT">#REF!</definedName>
    <definedName name="COPING_L">#REF!</definedName>
    <definedName name="COPING_W">#REF!</definedName>
    <definedName name="COST">#REF!</definedName>
    <definedName name="cost_no">#REF!</definedName>
    <definedName name="CPU시험사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CP내자">#N/A</definedName>
    <definedName name="CP외자">#N/A</definedName>
    <definedName name="CP출고">#N/A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>#REF!</definedName>
    <definedName name="CSD">#REF!</definedName>
    <definedName name="CSF">#REF!</definedName>
    <definedName name="csn">#N/A</definedName>
    <definedName name="CTC" localSheetId="0">[20]설계조건!#REF!</definedName>
    <definedName name="CTC">[3]설계조건!#REF!</definedName>
    <definedName name="CUBICLE">#REF!</definedName>
    <definedName name="CURRENT_1" localSheetId="0">#REF!</definedName>
    <definedName name="CURRENT_1">#REF!</definedName>
    <definedName name="CURRENT_2" localSheetId="0">#REF!</definedName>
    <definedName name="CURRENT_2">#REF!</definedName>
    <definedName name="CURRENT_3" localSheetId="0">#REF!</definedName>
    <definedName name="CURRENT_3">#REF!</definedName>
    <definedName name="CV" localSheetId="0">[43]DATA!$F$4:$J$14</definedName>
    <definedName name="CV">[44]DATA!$F$4:$J$14</definedName>
    <definedName name="CV_1C">#REF!</definedName>
    <definedName name="CV14_2C" localSheetId="0">[45]단가!#REF!</definedName>
    <definedName name="CV14_2C">[45]단가!#REF!</definedName>
    <definedName name="CV14_4C" localSheetId="0">[45]단가!#REF!</definedName>
    <definedName name="CV14_4C">[45]단가!#REF!</definedName>
    <definedName name="CV5.5_2" localSheetId="0">[45]단가!#REF!</definedName>
    <definedName name="CV5.5_2">[45]단가!#REF!</definedName>
    <definedName name="CV5.5_4C" localSheetId="0">[45]단가!#REF!</definedName>
    <definedName name="CV5.5_4C">[45]단가!#REF!</definedName>
    <definedName name="CV8_2C">[45]단가!#REF!</definedName>
    <definedName name="CV8_4C">[45]단가!#REF!</definedName>
    <definedName name="CVB">#REF!,#REF!</definedName>
    <definedName name="cvbdf">BlankMacro1</definedName>
    <definedName name="cvbrg">BlankMacro1</definedName>
    <definedName name="cvd">[0]!홁ㅎ</definedName>
    <definedName name="CVDSD">#N/A</definedName>
    <definedName name="CVG">#REF!,#REF!</definedName>
    <definedName name="CVV">#N/A</definedName>
    <definedName name="cvx">[0]!ㅗㅠㅎㄹ</definedName>
    <definedName name="cxvdvc">BlankMacro1</definedName>
    <definedName name="cxvxcv">BlankMacro1</definedName>
    <definedName name="CXXV">BlankMacro1</definedName>
    <definedName name="CZSVX">[0]!REEG</definedName>
    <definedName name="czxcas">BlankMacro1</definedName>
    <definedName name="C둘째자리">#REF!</definedName>
    <definedName name="C라인">[0]!BlankMacro1</definedName>
    <definedName name="C분류">#REF!</definedName>
    <definedName name="C세세종류">#REF!</definedName>
    <definedName name="C세종류">#REF!</definedName>
    <definedName name="C소규격">#REF!</definedName>
    <definedName name="C첫째자리">#REF!</definedName>
    <definedName name="d">[39]!Macro2</definedName>
    <definedName name="D.1">#REF!</definedName>
    <definedName name="D.2">#REF!</definedName>
    <definedName name="D_1">#REF!</definedName>
    <definedName name="D_11">#REF!</definedName>
    <definedName name="D_2">#REF!</definedName>
    <definedName name="D_3">#REF!</definedName>
    <definedName name="D_4">#REF!</definedName>
    <definedName name="D_8">#REF!</definedName>
    <definedName name="D_A">#REF!</definedName>
    <definedName name="D_B">#REF!</definedName>
    <definedName name="D_B1">#REF!</definedName>
    <definedName name="D_B2">#REF!</definedName>
    <definedName name="D_B3">#REF!</definedName>
    <definedName name="D_B4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D">#REF!</definedName>
    <definedName name="D_E">#REF!</definedName>
    <definedName name="D_F">#REF!</definedName>
    <definedName name="D_FE">#REF!</definedName>
    <definedName name="D_FILE">#REF!</definedName>
    <definedName name="D_FO">#REF!</definedName>
    <definedName name="D_G">#REF!</definedName>
    <definedName name="D_H">#REF!</definedName>
    <definedName name="D_HOLE">#REF!</definedName>
    <definedName name="D_HUNCH">#REF!</definedName>
    <definedName name="D_K">#REF!</definedName>
    <definedName name="D_O1">#REF!</definedName>
    <definedName name="D_O2">#REF!</definedName>
    <definedName name="D_S">#REF!</definedName>
    <definedName name="D_S1">#REF!</definedName>
    <definedName name="D_S2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_e">#REF!</definedName>
    <definedName name="d1_ea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 localSheetId="0">#REF!</definedName>
    <definedName name="DA">[46]단면가정!#REF!</definedName>
    <definedName name="DAA" localSheetId="0">[47]단면가정!#REF!</definedName>
    <definedName name="DAA">[46]단면가정!#REF!</definedName>
    <definedName name="DADD">'[48]기둥(원형)'!$O$17</definedName>
    <definedName name="DAN" localSheetId="0">#REF!</definedName>
    <definedName name="dan">#REF!</definedName>
    <definedName name="DAN_S">#N/A</definedName>
    <definedName name="danba">#REF!,#REF!</definedName>
    <definedName name="DANCHO">#REF!</definedName>
    <definedName name="DANGA" localSheetId="0">#REF!,#REF!</definedName>
    <definedName name="DANGA">'[49]Y-WORK'!$D$19:$D$19,'[49]Y-WORK'!$F$19:$BD$19</definedName>
    <definedName name="DANGA_">'[50]Y-WORK'!$D$19:$D$19,'[50]Y-WORK'!$F$19:$BD$19</definedName>
    <definedName name="DANGA_1">(#REF!,#REF!)</definedName>
    <definedName name="DANGA_11">(#REF!,#REF!)</definedName>
    <definedName name="DANGA_8">(#REF!,#REF!)</definedName>
    <definedName name="danga2" localSheetId="0">#REF!,#REF!</definedName>
    <definedName name="danga2">#REF!,#REF!</definedName>
    <definedName name="DANGI">#REF!</definedName>
    <definedName name="DANIN">#REF!</definedName>
    <definedName name="DANSI">#REF!</definedName>
    <definedName name="DANSU">#REF!</definedName>
    <definedName name="DAT">#REF!</definedName>
    <definedName name="DATA">#REF!</definedName>
    <definedName name="DATA1">#REF!</definedName>
    <definedName name="_xlnm.Database" localSheetId="0">#N/A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B">#REF!</definedName>
    <definedName name="Dbase">#REF!</definedName>
    <definedName name="DC">#REF!</definedName>
    <definedName name="dcc">#N/A</definedName>
    <definedName name="DCEA">#REF!</definedName>
    <definedName name="DCS">[51]견적사양비교표!#REF!</definedName>
    <definedName name="DD" localSheetId="0">#REF!</definedName>
    <definedName name="DD">#REF!</definedName>
    <definedName name="DDC">#N/A</definedName>
    <definedName name="ddd">#REF!</definedName>
    <definedName name="DDDD">'[52]표지 (2)'!#REF!</definedName>
    <definedName name="DDDDD" hidden="1">{#N/A,"수불부",FALSE,"사급자재수불서";#N/A,"수불부",FALSE,"사급자재수불서"}</definedName>
    <definedName name="DDDDDD" hidden="1">{#N/A,"수불부",FALSE,"사급자재수불서";#N/A,"수불부",FALSE,"사급자재수불서"}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가로등">#N/A</definedName>
    <definedName name="DDE">#REF!</definedName>
    <definedName name="ddf">[0]!xcf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O">#REF!</definedName>
    <definedName name="DDS">BlankMacro1</definedName>
    <definedName name="DDW">BlankMacro1</definedName>
    <definedName name="DE">#REF!</definedName>
    <definedName name="DEA">#REF!</definedName>
    <definedName name="DEC">#REF!</definedName>
    <definedName name="deck">#REF!</definedName>
    <definedName name="deck_ea">#REF!</definedName>
    <definedName name="DECK_PLATE">#REF!</definedName>
    <definedName name="DEF">#REF!</definedName>
    <definedName name="delta">[40]버스운행안내!$C$7</definedName>
    <definedName name="DEM" localSheetId="0">#REF!</definedName>
    <definedName name="DEM">#REF!</definedName>
    <definedName name="DEMO">#REF!</definedName>
    <definedName name="DES">#REF!</definedName>
    <definedName name="DES_1">#REF!</definedName>
    <definedName name="DES_2">#REF!</definedName>
    <definedName name="DESCRIPTIONS">[53]견적서!#REF!</definedName>
    <definedName name="df">#N/A</definedName>
    <definedName name="dfasdcascasd">#REF!</definedName>
    <definedName name="DFASDF">BlankMacro1</definedName>
    <definedName name="DFASDFASDFASDFADFACASDCASD">#REF!</definedName>
    <definedName name="DFASF">BlankMacro1</definedName>
    <definedName name="DFASFD">{#N/A,#N/A,FALSE,"골재소요량";#N/A,#N/A,FALSE,"골재소요량"}</definedName>
    <definedName name="DFDASFGDASG">{#N/A,#N/A,FALSE,"단가표지"}</definedName>
    <definedName name="DFDF">{#N/A,#N/A,FALSE,"조골재"}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gfhgfh">BlankMacro1</definedName>
    <definedName name="DFDSSF">{#N/A,#N/A,FALSE,"이정표"}</definedName>
    <definedName name="dfesdfsdf">BlankMacro1</definedName>
    <definedName name="dff">BlankMacro1</definedName>
    <definedName name="dfffffs">#N/A</definedName>
    <definedName name="dffffs가로등">#N/A</definedName>
    <definedName name="DFG">BlankMacro1</definedName>
    <definedName name="DFGADSGAFDG">{#N/A,#N/A,FALSE,"운반시간"}</definedName>
    <definedName name="dfgdfgdfg">BlankMacro1</definedName>
    <definedName name="dfgdsfgdfg">BlankMacro1</definedName>
    <definedName name="DFGERGREG">BlankMacro1</definedName>
    <definedName name="DFGG">#REF!,#REF!</definedName>
    <definedName name="DFGGDF">BlankMacro1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r">BlankMacro1</definedName>
    <definedName name="DFGSD">BlankMacro1</definedName>
    <definedName name="DFGWEAG">BlankMacro1</definedName>
    <definedName name="DFR">#REF!,#REF!</definedName>
    <definedName name="DFRGS">#N/A</definedName>
    <definedName name="dfrxg">#REF!</definedName>
    <definedName name="dfs">#N/A</definedName>
    <definedName name="DFSAFG">#N/A</definedName>
    <definedName name="dfsdf">BlankMacro1</definedName>
    <definedName name="DFSFDSFDSF">#REF!</definedName>
    <definedName name="dfsfsdf">[54]견적990322!#REF!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가로등">#N/A</definedName>
    <definedName name="DFVGD">#N/A</definedName>
    <definedName name="df가로등">#N/A</definedName>
    <definedName name="dg" hidden="1">{#N/A,"수불부",FALSE,"사급자재수불서";#N/A,"수불부",FALSE,"사급자재수불서"}</definedName>
    <definedName name="DGDFGFGDG">{#N/A,#N/A,FALSE,"배수1"}</definedName>
    <definedName name="dgh">#N/A</definedName>
    <definedName name="DGRT">#N/A</definedName>
    <definedName name="DGS">[55]data!$S$4:$T$32</definedName>
    <definedName name="DGV">[0]!vnb</definedName>
    <definedName name="DGVAFD">[0]!REGSVTEB</definedName>
    <definedName name="DH">#REF!</definedName>
    <definedName name="DHS">#REF!</definedName>
    <definedName name="dhtn">#REF!</definedName>
    <definedName name="DI">#REF!</definedName>
    <definedName name="DIA">#REF!</definedName>
    <definedName name="DIAA">'[48]기둥(원형)'!$S$5</definedName>
    <definedName name="DIFFUSE">#REF!</definedName>
    <definedName name="DIJEL" localSheetId="0">#REF!</definedName>
    <definedName name="DIJEL">#REF!</definedName>
    <definedName name="DIRPIL">#REF!</definedName>
    <definedName name="DISSR">#REF!</definedName>
    <definedName name="DISSX">#REF!</definedName>
    <definedName name="DISTANCE" localSheetId="0">#REF!</definedName>
    <definedName name="DISTANCE">#REF!</definedName>
    <definedName name="DJ">#REF!</definedName>
    <definedName name="DJAJSL">#REF!,#REF!</definedName>
    <definedName name="DJKC">#REF!,#REF!</definedName>
    <definedName name="DJKNHVF">[0]!MATRO</definedName>
    <definedName name="DJYDTYJ" hidden="1">#REF!</definedName>
    <definedName name="dk">#REF!</definedName>
    <definedName name="DKD">BlankMacro1</definedName>
    <definedName name="dkdkdk">'[56]Y-WORK'!$F$21:$M$891,'[56]Y-WORK'!$F$901:$M$929</definedName>
    <definedName name="DKE">BlankMacro1</definedName>
    <definedName name="DL">#REF!</definedName>
    <definedName name="dla">#N/A</definedName>
    <definedName name="dldldldll" hidden="1">[57]조명시설!#REF!</definedName>
    <definedName name="DLFE">#REF!</definedName>
    <definedName name="DLFO">#REF!</definedName>
    <definedName name="DLKJDAOJD">#N/A</definedName>
    <definedName name="DLSDF">#REF!</definedName>
    <definedName name="DMF">#N/A</definedName>
    <definedName name="DMK">#REF!</definedName>
    <definedName name="DMZ">#REF!,#REF!</definedName>
    <definedName name="DNH">[0]!EGERG</definedName>
    <definedName name="DNS">[58]예산내역서!$A$15894</definedName>
    <definedName name="DONG1">#REF!</definedName>
    <definedName name="DONG2">#REF!</definedName>
    <definedName name="DOOR1_H">#N/A</definedName>
    <definedName name="DOOR1_W">#N/A</definedName>
    <definedName name="DOOR2_H">#N/A</definedName>
    <definedName name="DOOR2_W">#N/A</definedName>
    <definedName name="DOOR3_H">#N/A</definedName>
    <definedName name="DOOR3_N">#N/A</definedName>
    <definedName name="DOOR3_W">#N/A</definedName>
    <definedName name="DORO">#REF!,#REF!</definedName>
    <definedName name="DPI">#REF!</definedName>
    <definedName name="DQQ" hidden="1">{#N/A,"수불부",FALSE,"사급자재수불서";#N/A,"수불부",FALSE,"사급자재수불서"}</definedName>
    <definedName name="DRDEWF">#REF!</definedName>
    <definedName name="DRDRSSF">[0]!NBBV</definedName>
    <definedName name="DRDS">#REF!</definedName>
    <definedName name="drg">#REF!</definedName>
    <definedName name="DRIVE">#REF!</definedName>
    <definedName name="DRJDRTH" hidden="1">#REF!</definedName>
    <definedName name="drsg">#REF!</definedName>
    <definedName name="DRTHDRTH">#REF!</definedName>
    <definedName name="DRTHDTRH">#REF!</definedName>
    <definedName name="DRTRTDKGMUKRT">#REF!</definedName>
    <definedName name="DRV" localSheetId="0">#REF!</definedName>
    <definedName name="DRV">#REF!</definedName>
    <definedName name="DRXSZH">#REF!</definedName>
    <definedName name="DS" localSheetId="0">BlankMacro1</definedName>
    <definedName name="ds">#REF!</definedName>
    <definedName name="dsa">BlankMacro1</definedName>
    <definedName name="DSAF">#N/A</definedName>
    <definedName name="DSC">[0]!NND</definedName>
    <definedName name="DSD">#N/A</definedName>
    <definedName name="dsds">#REF!</definedName>
    <definedName name="DSE">#REF!</definedName>
    <definedName name="DSF">BlankMacro1</definedName>
    <definedName name="dsfaa">BlankMacro1</definedName>
    <definedName name="dsfACF">#REF!</definedName>
    <definedName name="DSFAESF">BlankMacro1</definedName>
    <definedName name="dsfasddsf">BlankMacro1</definedName>
    <definedName name="DSFC">[0]!NNF</definedName>
    <definedName name="DSFD">[0]!SSX</definedName>
    <definedName name="dsfds">BlankMacro1</definedName>
    <definedName name="dsfew">BlankMacro1</definedName>
    <definedName name="dsfsdf">BlankMacro1</definedName>
    <definedName name="dsfwsdf">BlankMacro1</definedName>
    <definedName name="DSO">#REF!</definedName>
    <definedName name="DSS">[0]!MATRO</definedName>
    <definedName name="dsv">[0]!jyt</definedName>
    <definedName name="DSVP" localSheetId="0">#REF!</definedName>
    <definedName name="DSVP">#REF!</definedName>
    <definedName name="DTYJTH" hidden="1">#REF!</definedName>
    <definedName name="DUCT_GONG">#REF!</definedName>
    <definedName name="DVGDFS">[0]!FFC</definedName>
    <definedName name="DVZZ">[0]!DFSAFG</definedName>
    <definedName name="DW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ZGD">[0]!NHGF</definedName>
    <definedName name="D단가출력">#REF!</definedName>
    <definedName name="D단가출력1">#REF!</definedName>
    <definedName name="D단가출력2">#REF!</definedName>
    <definedName name="D단가출력3">#REF!</definedName>
    <definedName name="D산출내역단가">#REF!</definedName>
    <definedName name="e" localSheetId="0">[59]모델링!#REF!</definedName>
    <definedName name="e">#REF!</definedName>
    <definedName name="E_1">#REF!</definedName>
    <definedName name="e_2">#REF!</definedName>
    <definedName name="E_IV" localSheetId="0">#REF!</definedName>
    <definedName name="E_IV">#REF!</definedName>
    <definedName name="e1_e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CH">#REF!</definedName>
    <definedName name="E1E">#REF!</definedName>
    <definedName name="E1M">#REF!</definedName>
    <definedName name="E1P">#REF!</definedName>
    <definedName name="e2_e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 localSheetId="0">[60]전기일위대가!#REF!</definedName>
    <definedName name="E25M">[60]전기일위대가!#REF!</definedName>
    <definedName name="E25P" localSheetId="0">[60]전기일위대가!#REF!</definedName>
    <definedName name="E25P">[60]전기일위대가!#REF!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 localSheetId="0">[60]전기일위대가!#REF!</definedName>
    <definedName name="E31E">[60]전기일위대가!#REF!</definedName>
    <definedName name="E31M" localSheetId="0">[60]전기일위대가!#REF!</definedName>
    <definedName name="E31M">[60]전기일위대가!#REF!</definedName>
    <definedName name="E31P">[60]전기일위대가!#REF!</definedName>
    <definedName name="E32E">[60]전기일위대가!#REF!</definedName>
    <definedName name="E32M">[60]전기일위대가!#REF!</definedName>
    <definedName name="E32P">[60]전기일위대가!#REF!</definedName>
    <definedName name="E33E">[60]전기일위대가!#REF!</definedName>
    <definedName name="E33M">[60]전기일위대가!#REF!</definedName>
    <definedName name="E33P">[60]전기일위대가!#REF!</definedName>
    <definedName name="E34E">[60]전기일위대가!#REF!</definedName>
    <definedName name="E34M">[60]전기일위대가!#REF!</definedName>
    <definedName name="E34P">[60]전기일위대가!#REF!</definedName>
    <definedName name="E35M">#REF!</definedName>
    <definedName name="E35P">#REF!</definedName>
    <definedName name="E36M">[60]전기일위대가!#REF!</definedName>
    <definedName name="E36P">[60]전기일위대가!#REF!</definedName>
    <definedName name="E37M">[60]전기일위대가!#REF!</definedName>
    <definedName name="E37P">[60]전기일위대가!#REF!</definedName>
    <definedName name="E38M">[60]전기일위대가!#REF!</definedName>
    <definedName name="E38P">[60]전기일위대가!#REF!</definedName>
    <definedName name="E39M">[60]전기일위대가!#REF!</definedName>
    <definedName name="E39P">[60]전기일위대가!#REF!</definedName>
    <definedName name="E3P">#REF!</definedName>
    <definedName name="E40M" localSheetId="0">[60]전기일위대가!#REF!</definedName>
    <definedName name="E40M">[60]전기일위대가!#REF!</definedName>
    <definedName name="E40P" localSheetId="0">[60]전기일위대가!#REF!</definedName>
    <definedName name="E40P">[60]전기일위대가!#REF!</definedName>
    <definedName name="E41M">[60]전기일위대가!#REF!</definedName>
    <definedName name="E41P">[60]전기일위대가!#REF!</definedName>
    <definedName name="E42M">[60]전기일위대가!#REF!</definedName>
    <definedName name="E42P">[60]전기일위대가!#REF!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[60]전기일위대가!#REF!</definedName>
    <definedName name="E48P">[60]전기일위대가!#REF!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[60]전기일위대가!#REF!</definedName>
    <definedName name="E52P">[60]전기일위대가!#REF!</definedName>
    <definedName name="E53M">[60]전기일위대가!#REF!</definedName>
    <definedName name="E53P">[60]전기일위대가!#REF!</definedName>
    <definedName name="E54M">[60]전기일위대가!#REF!</definedName>
    <definedName name="E54P">[60]전기일위대가!#REF!</definedName>
    <definedName name="E55M">[60]전기일위대가!#REF!</definedName>
    <definedName name="E55P">[60]전기일위대가!#REF!</definedName>
    <definedName name="E56M">[60]전기일위대가!#REF!</definedName>
    <definedName name="E56P">[60]전기일위대가!#REF!</definedName>
    <definedName name="E57M">[60]전기일위대가!#REF!</definedName>
    <definedName name="E57P">[60]전기일위대가!#REF!</definedName>
    <definedName name="E58M">[60]전기일위대가!#REF!</definedName>
    <definedName name="E58P">[60]전기일위대가!#REF!</definedName>
    <definedName name="E59M">[60]전기일위대가!#REF!</definedName>
    <definedName name="E59P">[60]전기일위대가!#REF!</definedName>
    <definedName name="E5M">#REF!</definedName>
    <definedName name="E5P">#REF!</definedName>
    <definedName name="E60M">[60]전기일위대가!#REF!</definedName>
    <definedName name="E60P">[60]전기일위대가!#REF!</definedName>
    <definedName name="E61M">[60]전기일위대가!#REF!</definedName>
    <definedName name="E61P">[60]전기일위대가!#REF!</definedName>
    <definedName name="E62M">[60]전기일위대가!#REF!</definedName>
    <definedName name="E62P">[60]전기일위대가!#REF!</definedName>
    <definedName name="E63M">[60]전기일위대가!#REF!</definedName>
    <definedName name="E63P">[60]전기일위대가!#REF!</definedName>
    <definedName name="E64M">[60]전기일위대가!#REF!</definedName>
    <definedName name="E64P">[60]전기일위대가!#REF!</definedName>
    <definedName name="E65M">[60]전기일위대가!#REF!</definedName>
    <definedName name="E65P">[60]전기일위대가!#REF!</definedName>
    <definedName name="E66M">[60]전기일위대가!#REF!</definedName>
    <definedName name="E66P">[60]전기일위대가!#REF!</definedName>
    <definedName name="E67M">[60]전기일위대가!#REF!</definedName>
    <definedName name="E67P">[60]전기일위대가!#REF!</definedName>
    <definedName name="E68M">[60]전기일위대가!#REF!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GRSERG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DC">#REF!,#REF!</definedName>
    <definedName name="EDD">#N/A</definedName>
    <definedName name="EDE">[0]!SAF</definedName>
    <definedName name="edgh">#REF!</definedName>
    <definedName name="edit__home__R_int__end__100_.5__100">#REF!</definedName>
    <definedName name="EDT">#N/A</definedName>
    <definedName name="edtgh">#REF!</definedName>
    <definedName name="EE" localSheetId="0">#REF!</definedName>
    <definedName name="ee" hidden="1">{#N/A,#N/A,FALSE,"단가표지"}</definedName>
    <definedName name="EED">#N/A</definedName>
    <definedName name="EEDD">#N/A</definedName>
    <definedName name="eee">[0]!BlankMacro1</definedName>
    <definedName name="EEEE" hidden="1">{#N/A,"수불부",FALSE,"사급자재수불서";#N/A,"수불부",FALSE,"사급자재수불서"}</definedName>
    <definedName name="EF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ERG">#N/A</definedName>
    <definedName name="EGFE">#REF!</definedName>
    <definedName name="EGG">[0]!vnb</definedName>
    <definedName name="egt">[0]!reyt</definedName>
    <definedName name="ehyt">[0]!jhg</definedName>
    <definedName name="eight">[40]버스운행안내!$J$8</definedName>
    <definedName name="el" localSheetId="0">[20]설계조건!#REF!</definedName>
    <definedName name="el">[3]설계조건!#REF!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FE">#REF!</definedName>
    <definedName name="ELG">#REF!</definedName>
    <definedName name="ELP" localSheetId="0">#REF!</definedName>
    <definedName name="ELP">#REF!</definedName>
    <definedName name="ELP전선관_30Φ">[31]가로등기초!#REF!</definedName>
    <definedName name="Emst10">#REF!</definedName>
    <definedName name="END" localSheetId="0">#REF!</definedName>
    <definedName name="end">[40]버스운행안내!$H$6</definedName>
    <definedName name="END_8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PS">#REF!</definedName>
    <definedName name="EQ">#REF!</definedName>
    <definedName name="EQU_EXHAUST">#REF!</definedName>
    <definedName name="ERBRE">BlankMacro1</definedName>
    <definedName name="ERC">BlankMacro1</definedName>
    <definedName name="ERER">#REF!</definedName>
    <definedName name="erewr">BlankMacro1</definedName>
    <definedName name="ERGBERGBES">BlankMacro1</definedName>
    <definedName name="ERGER">#REF!</definedName>
    <definedName name="ERGFD">[0]!uiy</definedName>
    <definedName name="ERGR">#N/A</definedName>
    <definedName name="ERR">[0]!ㅈㅂㄷㄹ</definedName>
    <definedName name="ertertert">BlankMacro1</definedName>
    <definedName name="ertg">#N/A</definedName>
    <definedName name="ERTGESDF">BlankMacro1</definedName>
    <definedName name="ERTGTSWR">BlankMacro1</definedName>
    <definedName name="ES">#REF!</definedName>
    <definedName name="ESRG">#REF!</definedName>
    <definedName name="ESRGSEG">#REF!</definedName>
    <definedName name="ESTAWEREW">BlankMacro1</definedName>
    <definedName name="ET">BlankMacro1</definedName>
    <definedName name="etr">[0]!reyt</definedName>
    <definedName name="etrwert">#REF!</definedName>
    <definedName name="EW">'[61]3련 BOX'!#REF!</definedName>
    <definedName name="EWDGF">BlankMacro1</definedName>
    <definedName name="EWDWQD">[0]!NNG</definedName>
    <definedName name="EWEF">#N/A</definedName>
    <definedName name="EWF">#REF!,#REF!</definedName>
    <definedName name="EWFDSVF">#N/A</definedName>
    <definedName name="EWQ">#N/A</definedName>
    <definedName name="ewr">BlankMacro1</definedName>
    <definedName name="EWRDWQ">#N/A</definedName>
    <definedName name="EWTERDGD">BlankMacro1</definedName>
    <definedName name="EWVAW">BlankMacro1</definedName>
    <definedName name="ex">#REF!</definedName>
    <definedName name="Excel_BuiltIn_Criteria">#REF!</definedName>
    <definedName name="Excel_BuiltIn_Criteria_8">#REF!</definedName>
    <definedName name="Excel_BuiltIn_Database">#REF!</definedName>
    <definedName name="Excel_BuiltIn_Extract">#REF!</definedName>
    <definedName name="Excel_BuiltIn_Extract_8">#REF!</definedName>
    <definedName name="Excel_BuiltIn_Print_Area">#REF!</definedName>
    <definedName name="Excel_BuiltIn_Recorder">#REF!</definedName>
    <definedName name="EXE">BlankMacro1</definedName>
    <definedName name="_xlnm.Extract" localSheetId="0">#REF!</definedName>
    <definedName name="_xlnm.Extract">#REF!</definedName>
    <definedName name="Extract_MI">#REF!</definedName>
    <definedName name="eyre">#REF!</definedName>
    <definedName name="E부속자재추가">#REF!</definedName>
    <definedName name="E부속자재추가1">#REF!</definedName>
    <definedName name="E부속자재추가2">#REF!</definedName>
    <definedName name="E부속자재추가3">#REF!</definedName>
    <definedName name="E원가내역경비">#REF!</definedName>
    <definedName name="E원가내역노무비">#REF!</definedName>
    <definedName name="E원가내역비고">#REF!</definedName>
    <definedName name="E원가내역재료비">#REF!</definedName>
    <definedName name="f" localSheetId="0">[59]하중계산!#REF!</definedName>
    <definedName name="F">#REF!</definedName>
    <definedName name="F_DES" localSheetId="0">#REF!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 localSheetId="0">#REF!</definedName>
    <definedName name="F_LA0">#REF!</definedName>
    <definedName name="F_MA">#N/A</definedName>
    <definedName name="F_MA0" localSheetId="0">#REF!</definedName>
    <definedName name="F_MA0">#REF!</definedName>
    <definedName name="F_QINC">#N/A</definedName>
    <definedName name="F_QMOD">#N/A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>#REF!</definedName>
    <definedName name="F1층">#N/A</definedName>
    <definedName name="F2F">#REF!</definedName>
    <definedName name="F3F">#REF!</definedName>
    <definedName name="fact" localSheetId="0">#REF!</definedName>
    <definedName name="fact">#REF!</definedName>
    <definedName name="FAD">#REF!</definedName>
    <definedName name="fads">#N/A</definedName>
    <definedName name="FB">#REF!</definedName>
    <definedName name="Fck">#REF!</definedName>
    <definedName name="fcy">'[62]11'!$T$25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BHRTDBGRE">BlankMacro1</definedName>
    <definedName name="FDBSERHGB">BlankMacro1</definedName>
    <definedName name="fdcvas">BlankMacro1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#REF!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>#REF!,#REF!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[0]!ㅗㅠㅎㄹ</definedName>
    <definedName name="FDG">BlankMacro1</definedName>
    <definedName name="FDGDFAGFD">{#N/A,#N/A,FALSE,"포장1";#N/A,#N/A,FALSE,"포장1"}</definedName>
    <definedName name="FDGFD">#N/A</definedName>
    <definedName name="fdgfdg">{#N/A,#N/A,FALSE,"2~8번"}</definedName>
    <definedName name="fdgfgf">{#N/A,#N/A,FALSE,"운반시간"}</definedName>
    <definedName name="fdght">BlankMacro1</definedName>
    <definedName name="fdgsfdg">BlankMacro1</definedName>
    <definedName name="fdgz">#REF!</definedName>
    <definedName name="FDRHGFDS">#REF!</definedName>
    <definedName name="FDS">#N/A</definedName>
    <definedName name="FDSV">[0]!FFC</definedName>
    <definedName name="FDTRJHR">#REF!</definedName>
    <definedName name="FDV">[0]!NBBV</definedName>
    <definedName name="FDVG">[0]!ㄹ퓰</definedName>
    <definedName name="FE">#N/A</definedName>
    <definedName name="FEE">[63]설계조건!$J$23</definedName>
    <definedName name="FEE_8">#REF!</definedName>
    <definedName name="FEEFDD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rff">#REF!</definedName>
    <definedName name="fese">[0]!jytr</definedName>
    <definedName name="few">#N/A</definedName>
    <definedName name="FEXRE">#REF!</definedName>
    <definedName name="FF" localSheetId="0">#REF!,#REF!,#REF!</definedName>
    <definedName name="ff" hidden="1">{#N/A,#N/A,FALSE,"운반시간"}</definedName>
    <definedName name="FFC">#N/A</definedName>
    <definedName name="FFDGGFD">#REF!</definedName>
    <definedName name="FFF">#N/A</definedName>
    <definedName name="FFFF">#REF!</definedName>
    <definedName name="FFFFF">[0]!BlankMacro1</definedName>
    <definedName name="ffffff">{#N/A,#N/A,FALSE,"조골재"}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>[0]!dgh</definedName>
    <definedName name="ffh">[0]!uiy</definedName>
    <definedName name="ffk" hidden="1">#REF!</definedName>
    <definedName name="FFVG">#N/A</definedName>
    <definedName name="FG" localSheetId="0">#REF!</definedName>
    <definedName name="FG">#REF!</definedName>
    <definedName name="FG46TBTB4RTDKDK">#REF!</definedName>
    <definedName name="fgcfgg">[0]!ghgfh</definedName>
    <definedName name="FGD">#REF!</definedName>
    <definedName name="FGDAG">{#N/A,#N/A,FALSE,"포장2"}</definedName>
    <definedName name="FGDAGFG">{#N/A,#N/A,FALSE,"혼합골재"}</definedName>
    <definedName name="FGF">#N/A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GG">#REF!</definedName>
    <definedName name="fgh">BlankMacro1</definedName>
    <definedName name="fghfdagfd">{#N/A,#N/A,FALSE,"표지목차"}</definedName>
    <definedName name="fghfgh">BlankMacro1</definedName>
    <definedName name="fghfghfgh">BlankMacro1</definedName>
    <definedName name="fghghf">BlankMacro1</definedName>
    <definedName name="fghrt">BlankMacro1</definedName>
    <definedName name="FGNRTH">#REF!</definedName>
    <definedName name="FGR">[0]!ㅠㅜㅎ</definedName>
    <definedName name="FGRKRKRKRKRKRKRKRKRKRKRKRKRKRKR">#REF!</definedName>
    <definedName name="fgRKRKRKRKRKRKRKRKRKTBTB1RTDKDK">[64]부대대비!#REF!</definedName>
    <definedName name="FGrkrkrkrkrkrkrktbtbsptbrt">[65]TEL!#REF!</definedName>
    <definedName name="FGRKRKRKRKRKRKTBTB1RTDKDK">[64]냉연집계!#REF!</definedName>
    <definedName name="fgsdfgf">BlankMacro1</definedName>
    <definedName name="FGV">[0]!NNF</definedName>
    <definedName name="FGY">#REF!</definedName>
    <definedName name="FH">#REF!</definedName>
    <definedName name="fhddg">{#N/A,#N/A,FALSE,"부대1"}</definedName>
    <definedName name="FHE">[63]설계조건!$J$24</definedName>
    <definedName name="FHFH" hidden="1">#N/A</definedName>
    <definedName name="FHFK" hidden="1">#N/A</definedName>
    <definedName name="FHN">[63]설계조건!$D$24</definedName>
    <definedName name="FILENAME">#REF!</definedName>
    <definedName name="five">[40]버스운행안내!$G$8</definedName>
    <definedName name="FIX">#REF!</definedName>
    <definedName name="FIXT">[66]데이타!$U$23:$V$50</definedName>
    <definedName name="FL96광속" localSheetId="0">#REF!</definedName>
    <definedName name="FL96광속">#REF!</definedName>
    <definedName name="FLEXIBLE_JOINT">#REF!</definedName>
    <definedName name="FLEXIBLE32">#REF!</definedName>
    <definedName name="FLN">[63]설계조건!$D$23</definedName>
    <definedName name="FN">#REF!</definedName>
    <definedName name="FOOT1" localSheetId="0">[20]설계조건!#REF!</definedName>
    <definedName name="FOOT1">[3]설계조건!#REF!</definedName>
    <definedName name="FOOT2" localSheetId="0">[20]설계조건!#REF!</definedName>
    <definedName name="FOOT2">[3]설계조건!#REF!</definedName>
    <definedName name="FOOT3" localSheetId="0">[20]설계조건!#REF!</definedName>
    <definedName name="FOOT3">[3]설계조건!#REF!</definedName>
    <definedName name="FOUND_A">#REF!</definedName>
    <definedName name="FOUND_H">#REF!</definedName>
    <definedName name="four">[40]버스운행안내!$F$8</definedName>
    <definedName name="FR">#REF!</definedName>
    <definedName name="FR8_1C">'[67]Macro(전선)'!$L$1</definedName>
    <definedName name="FR8_2C">'[67]Macro(전선)'!$M$1</definedName>
    <definedName name="FR8_3C">'[67]Macro(전선)'!$N$1</definedName>
    <definedName name="FR8_4C">'[67]Macro(전선)'!$O$1</definedName>
    <definedName name="FREE">[0]!NNC</definedName>
    <definedName name="FRF" localSheetId="0">#REF!</definedName>
    <definedName name="FRF">#REF!</definedName>
    <definedName name="FROM">#N/A</definedName>
    <definedName name="frt">#N/A</definedName>
    <definedName name="FRTTREE">#REF!</definedName>
    <definedName name="FS">#REF!</definedName>
    <definedName name="FSDF">#REF!,#REF!</definedName>
    <definedName name="FSGFH">#REF!</definedName>
    <definedName name="FSVGF">[0]!MATRO</definedName>
    <definedName name="FTJFTYJ">#REF!</definedName>
    <definedName name="FV">[0]!NNF</definedName>
    <definedName name="FVD">[0]!SDVF</definedName>
    <definedName name="fvn">[0]!xcf</definedName>
    <definedName name="Fy">#REF!</definedName>
    <definedName name="FYT">[0]!ㄹ퓰</definedName>
    <definedName name="FYUKGFYUK" hidden="1">#REF!</definedName>
    <definedName name="Fㄹ">[0]!BlankMacro1</definedName>
    <definedName name="F라인">[0]!BlankMacro1</definedName>
    <definedName name="F수량관">#REF!</definedName>
    <definedName name="F수량기타">#REF!</definedName>
    <definedName name="F수량명칭">#REF!</definedName>
    <definedName name="F수량옥내">#REF!</definedName>
    <definedName name="F수량옥외">#REF!</definedName>
    <definedName name="F이" localSheetId="0">#REF!</definedName>
    <definedName name="F이">#REF!</definedName>
    <definedName name="F일" localSheetId="0">#REF!</definedName>
    <definedName name="F일">#REF!</definedName>
    <definedName name="g">[68]RAHMEN!$AL$7</definedName>
    <definedName name="G_?Extr">#REF!</definedName>
    <definedName name="G_?Extr_1">#REF!</definedName>
    <definedName name="G_?Extr_2">#REF!</definedName>
    <definedName name="G_?Extract">#REF!</definedName>
    <definedName name="G_?Extract_1">#REF!</definedName>
    <definedName name="G_?Extract_2">#REF!</definedName>
    <definedName name="G_0Extr">#REF!</definedName>
    <definedName name="G_0Extract">#REF!</definedName>
    <definedName name="G_m">#REF!</definedName>
    <definedName name="GAB">#REF!</definedName>
    <definedName name="GAGGRF">#REF!</definedName>
    <definedName name="GAK">#REF!</definedName>
    <definedName name="GAMA">#REF!</definedName>
    <definedName name="gas" localSheetId="0">#REF!</definedName>
    <definedName name="gas">#REF!</definedName>
    <definedName name="GATEVALVE20">#REF!</definedName>
    <definedName name="GATEVALVE25">#REF!</definedName>
    <definedName name="GATEVALVE32">#REF!</definedName>
    <definedName name="GATEVALVE50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FHG">[0]!GVHBG</definedName>
    <definedName name="GC">#REF!</definedName>
    <definedName name="GD" localSheetId="0">#REF!</definedName>
    <definedName name="GD">#REF!</definedName>
    <definedName name="GDF">#N/A</definedName>
    <definedName name="GDG" localSheetId="0">#REF!</definedName>
    <definedName name="GDG">#REF!</definedName>
    <definedName name="GDGFD">{#N/A,#N/A,FALSE,"배수1"}</definedName>
    <definedName name="GEM" localSheetId="0">#REF!</definedName>
    <definedName name="GEM">#REF!</definedName>
    <definedName name="GEMCO" hidden="1">#REF!</definedName>
    <definedName name="GEN_KVA">#REF!</definedName>
    <definedName name="GEN_KW">#REF!</definedName>
    <definedName name="GER">[0]!TGGG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>#REF!</definedName>
    <definedName name="GFDG">BlankMacro1</definedName>
    <definedName name="GFDGDFGFG">{#N/A,#N/A,FALSE,"혼합골재"}</definedName>
    <definedName name="gfdhrt">BlankMacro1</definedName>
    <definedName name="gfg">[0]!uiy</definedName>
    <definedName name="gfge">BlankMacro1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">BlankMacro1</definedName>
    <definedName name="gfhgfh">BlankMacro1</definedName>
    <definedName name="gfhgh">{#N/A,#N/A,FALSE,"배수2"}</definedName>
    <definedName name="gfhrthfgh">BlankMacro1</definedName>
    <definedName name="GFRGGRA">#REF!</definedName>
    <definedName name="GG" localSheetId="0">#REF!</definedName>
    <definedName name="gg" hidden="1">{#N/A,#N/A,FALSE,"운반시간"}</definedName>
    <definedName name="ggfe">#REF!</definedName>
    <definedName name="ggfhgfshgh">{#N/A,#N/A,FALSE,"포장2"}</definedName>
    <definedName name="GGG">[0]!DGRT</definedName>
    <definedName name="GGGG">#REF!</definedName>
    <definedName name="ggggg">{#N/A,#N/A,FALSE,"구조1"}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[0]!jhg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>#REF!</definedName>
    <definedName name="ghbnb">BlankMacro1</definedName>
    <definedName name="GHG">#N/A</definedName>
    <definedName name="ghgfh">#N/A</definedName>
    <definedName name="GHH">#N/A</definedName>
    <definedName name="ghhdfh">BlankMacro1</definedName>
    <definedName name="ghj">#REF!</definedName>
    <definedName name="ghjhjg">BlankMacro1</definedName>
    <definedName name="ghksdbf">#REF!</definedName>
    <definedName name="GHNRTDY">BlankMacro1</definedName>
    <definedName name="GHOGHGFU">#REF!</definedName>
    <definedName name="gigin" localSheetId="0">[20]설계조건!#REF!</definedName>
    <definedName name="gigin">[3]설계조건!#REF!</definedName>
    <definedName name="GIS" localSheetId="0">#REF!</definedName>
    <definedName name="GIS">#REF!</definedName>
    <definedName name="GJ">#REF!</definedName>
    <definedName name="gjckddud">#REF!,#REF!</definedName>
    <definedName name="GJHGLI">{#N/A,#N/A,FALSE,"포장1";#N/A,#N/A,FALSE,"포장1"}</definedName>
    <definedName name="GKDURK">#REF!,#REF!,#REF!</definedName>
    <definedName name="GM">#REF!</definedName>
    <definedName name="GO">#REF!</definedName>
    <definedName name="GOB" localSheetId="0">#REF!</definedName>
    <definedName name="GOB">#REF!</definedName>
    <definedName name="GOG" localSheetId="0">#REF!</definedName>
    <definedName name="GOG">#REF!</definedName>
    <definedName name="GOL" localSheetId="0">#REF!</definedName>
    <definedName name="GOL">#REF!</definedName>
    <definedName name="GON" localSheetId="0">#REF!</definedName>
    <definedName name="GON">#REF!</definedName>
    <definedName name="GP">#REF!</definedName>
    <definedName name="GQ">#REF!</definedName>
    <definedName name="GRA" localSheetId="0">#REF!</definedName>
    <definedName name="GRA">#REF!</definedName>
    <definedName name="GREE">[0]!vnb</definedName>
    <definedName name="grew" hidden="1">#REF!</definedName>
    <definedName name="GROUND" localSheetId="0">#REF!</definedName>
    <definedName name="GROUND">#REF!</definedName>
    <definedName name="GS">#REF!</definedName>
    <definedName name="GSBA">[69]설계조건!$I$40</definedName>
    <definedName name="gsdf">#N/A</definedName>
    <definedName name="gt" localSheetId="0">#REF!</definedName>
    <definedName name="gt">#REF!</definedName>
    <definedName name="gu" localSheetId="0">#REF!,#REF!</definedName>
    <definedName name="gu">#REF!,#REF!</definedName>
    <definedName name="GuBae">#REF!</definedName>
    <definedName name="GuidText" localSheetId="0">#REF!</definedName>
    <definedName name="GuidText">#REF!</definedName>
    <definedName name="GUIL">#REF!</definedName>
    <definedName name="GUM_S">#N/A</definedName>
    <definedName name="GUMAK">#REF!</definedName>
    <definedName name="GUS" hidden="1">{#N/A,#N/A,FALSE,"현장 NCR 분석";#N/A,#N/A,FALSE,"현장품질감사";#N/A,#N/A,FALSE,"현장품질감사"}</definedName>
    <definedName name="GVH">#REF!,#REF!</definedName>
    <definedName name="GVHBG">#N/A</definedName>
    <definedName name="gvv">[0]!ㅁㄴㄹㅇㄹ</definedName>
    <definedName name="GY">#REF!</definedName>
    <definedName name="GYTR">#N/A</definedName>
    <definedName name="GYUKFT">#REF!</definedName>
    <definedName name="G내역경비">#REF!</definedName>
    <definedName name="G내역노무비">#REF!</definedName>
    <definedName name="G내역재료비">#REF!</definedName>
    <definedName name="H" localSheetId="0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1">#REF!</definedName>
    <definedName name="H_2" localSheetId="0">#REF!</definedName>
    <definedName name="H_2">#REF!</definedName>
    <definedName name="h_3">#REF!</definedName>
    <definedName name="h_pile">#REF!</definedName>
    <definedName name="h_pileea">#REF!</definedName>
    <definedName name="H_W설치사">#REF!</definedName>
    <definedName name="H_W시험사">#REF!</definedName>
    <definedName name="H1.0m이하">#REF!</definedName>
    <definedName name="H1.2m">#REF!</definedName>
    <definedName name="H1.5m">#REF!</definedName>
    <definedName name="H1.8m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1C">#REF!</definedName>
    <definedName name="H1H">#REF!</definedName>
    <definedName name="H1H1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F" localSheetId="0">#REF!</definedName>
    <definedName name="HAF">#REF!</definedName>
    <definedName name="HALP">#REF!</definedName>
    <definedName name="han" hidden="1">#REF!</definedName>
    <definedName name="han_code">#REF!</definedName>
    <definedName name="HapCKVA">#N/A</definedName>
    <definedName name="HapCKvar">#N/A</definedName>
    <definedName name="HapCKW">#N/A</definedName>
    <definedName name="HapIKVA">#N/A</definedName>
    <definedName name="HapIKvar">#N/A</definedName>
    <definedName name="HapIKW">#N/A</definedName>
    <definedName name="HapKVA">#N/A</definedName>
    <definedName name="HapSKVA">#N/A</definedName>
    <definedName name="HapSKW">#N/A</definedName>
    <definedName name="HB">#REF!</definedName>
    <definedName name="HBET">#REF!</definedName>
    <definedName name="HBHG">#N/A</definedName>
    <definedName name="HBV" localSheetId="0">#REF!</definedName>
    <definedName name="HBV">#REF!</definedName>
    <definedName name="HC">#REF!</definedName>
    <definedName name="HCR" localSheetId="0">#REF!</definedName>
    <definedName name="HCR">#REF!</definedName>
    <definedName name="HCY">[0]!CDD</definedName>
    <definedName name="HD">#REF!</definedName>
    <definedName name="HDATA">#N/A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0">#REF!</definedName>
    <definedName name="HDSVP">#REF!</definedName>
    <definedName name="HE">#REF!</definedName>
    <definedName name="herdsf">BlankMacro1</definedName>
    <definedName name="HF">#REF!</definedName>
    <definedName name="hgd">{#N/A,#N/A,FALSE,"배수2"}</definedName>
    <definedName name="HGF">#N/A</definedName>
    <definedName name="HGG">#N/A</definedName>
    <definedName name="HGJ">#REF!</definedName>
    <definedName name="HH">#REF!</definedName>
    <definedName name="HHAF" localSheetId="0">#REF!</definedName>
    <definedName name="HHAF">#REF!</definedName>
    <definedName name="HHG">[0]!NNC</definedName>
    <definedName name="hhh">[39]!Macro6</definedName>
    <definedName name="HHHH" hidden="1">#N/A</definedName>
    <definedName name="HHK">#N/A</definedName>
    <definedName name="HHMF" localSheetId="0">#REF!</definedName>
    <definedName name="HHMF">#REF!</definedName>
    <definedName name="HHR">{#N/A,#N/A,FALSE,"포장2"}</definedName>
    <definedName name="HI_전선관">#REF!</definedName>
    <definedName name="hidden">[70]TABLE!$H$1,[70]TABLE!$J$1,[70]TABLE!$K$1</definedName>
    <definedName name="HIT">#N/A</definedName>
    <definedName name="HIV1.6mm">#REF!</definedName>
    <definedName name="HJ">#REF!</definedName>
    <definedName name="HJHG">BlankMacro1</definedName>
    <definedName name="hjk">#N/A</definedName>
    <definedName name="HJU">#REF!,#REF!</definedName>
    <definedName name="HL">#REF!</definedName>
    <definedName name="HMAX">#N/A</definedName>
    <definedName name="HMF" localSheetId="0">#REF!</definedName>
    <definedName name="HMF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>#REF!</definedName>
    <definedName name="HO">#REF!</definedName>
    <definedName name="HONG" localSheetId="0">#REF!</definedName>
    <definedName name="HONG">#REF!</definedName>
    <definedName name="hose" localSheetId="0">#REF!</definedName>
    <definedName name="hose">#REF!</definedName>
    <definedName name="HP">#REF!</definedName>
    <definedName name="HPUMP" localSheetId="0">#REF!</definedName>
    <definedName name="HPUMP">#REF!</definedName>
    <definedName name="HR">#REF!</definedName>
    <definedName name="HS" localSheetId="0">#REF!</definedName>
    <definedName name="Hs">#REF!</definedName>
    <definedName name="HSH">#REF!</definedName>
    <definedName name="HSV" localSheetId="0">#REF!</definedName>
    <definedName name="HSV">#REF!</definedName>
    <definedName name="HT">#REF!</definedName>
    <definedName name="HTD">#N/A</definedName>
    <definedName name="HTG" localSheetId="0">#REF!</definedName>
    <definedName name="HTG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0" hidden="1">{"'Sheet1'!$D$19","'Sheet1'!$B$22:$E$22"}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localSheetId="0" hidden="1">"Sheet1"</definedName>
    <definedName name="HTML_Header" hidden="1">"자리배치도"</definedName>
    <definedName name="HTML_LastUpdate" localSheetId="0" hidden="1">"98-06-22"</definedName>
    <definedName name="HTML_LastUpdate" hidden="1">"98-04-21"</definedName>
    <definedName name="HTML_LineAfter" hidden="1">FALSE</definedName>
    <definedName name="HTML_LineBefore" hidden="1">FALSE</definedName>
    <definedName name="HTML_Name" localSheetId="0" hidden="1">"김성현"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Documents\Work Excel\MyHTML.htm"</definedName>
    <definedName name="HTML_PathFile" hidden="1">"E:\업무분장\DESK.htm"</definedName>
    <definedName name="HTML_Title" localSheetId="0" hidden="1">"출입명단"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>#REF!</definedName>
    <definedName name="HUZ" localSheetId="0">#REF!</definedName>
    <definedName name="HUZ">#REF!</definedName>
    <definedName name="HVAFP" localSheetId="0">#REF!</definedName>
    <definedName name="HVAFP">#REF!</definedName>
    <definedName name="HVMF" localSheetId="0">#REF!</definedName>
    <definedName name="HVMF">#REF!</definedName>
    <definedName name="HW">#REF!</definedName>
    <definedName name="HWEI" localSheetId="0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W신규일위">#N/A</definedName>
    <definedName name="hyh">[0]!ytjuy</definedName>
    <definedName name="H도면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">#REF!</definedName>
    <definedName name="I_BEAM">#REF!</definedName>
    <definedName name="I_EA">#REF!</definedName>
    <definedName name="IA">#REF!</definedName>
    <definedName name="IB">#REF!</definedName>
    <definedName name="IB_1">#REF!</definedName>
    <definedName name="IB_2">'[30]IMPEADENCE MAP 취수장'!#REF!</definedName>
    <definedName name="ID" localSheetId="0">#REF!,#REF!</definedName>
    <definedName name="ID">'[71]Y-WORK'!$I$136:$I$365,'[71]Y-WORK'!$I$375:$I$400</definedName>
    <definedName name="ID_1">(#REF!,#REF!)</definedName>
    <definedName name="ID_11">(#REF!,#REF!)</definedName>
    <definedName name="ID_8">(#REF!,#REF!)</definedName>
    <definedName name="IDF직노">#REF!</definedName>
    <definedName name="IFOMNI">#REF!</definedName>
    <definedName name="IFSEC">#REF!</definedName>
    <definedName name="II">[72]내역서!#REF!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>[0]!ghgfh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">#REF!</definedName>
    <definedName name="IL">#REF!</definedName>
    <definedName name="ilch">#N/A</definedName>
    <definedName name="ilchu">#REF!</definedName>
    <definedName name="ILDB">#REF!</definedName>
    <definedName name="ILJIB_MOTO_PYO">#REF!</definedName>
    <definedName name="ilwi">#REF!</definedName>
    <definedName name="IMP">#REF!</definedName>
    <definedName name="IMPEDANCEDC">#REF!</definedName>
    <definedName name="INPUT">[73]WORK!$A$22:$BE$381</definedName>
    <definedName name="INTPUT">#REF!</definedName>
    <definedName name="INTPUTDATA">#REF!</definedName>
    <definedName name="INVERTER설치">#N/A</definedName>
    <definedName name="IOIOIOIO">{#N/A,#N/A,FALSE,"표지목차"}</definedName>
    <definedName name="IOP">#REF!,#REF!</definedName>
    <definedName name="IOU">#REF!,#REF!</definedName>
    <definedName name="IPOI">BlankMacro1</definedName>
    <definedName name="ir_d3" localSheetId="0">#REF!</definedName>
    <definedName name="ir_d3">#REF!</definedName>
    <definedName name="ir2rtcfr3c1r4c26rtqu">#REF!</definedName>
    <definedName name="ISO_정렬">[74]!ISO_정렬</definedName>
    <definedName name="ITEM" localSheetId="0">[75]ITEM!#REF!</definedName>
    <definedName name="item">[76]WORK!$A$22:$IV$401</definedName>
    <definedName name="ITEM_">[76]WORK!$A$22:$IV$401</definedName>
    <definedName name="ITNU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OUIP">BlankMacro1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">#REF!</definedName>
    <definedName name="I단가적용">#REF!</definedName>
    <definedName name="I단가적용1">#REF!</definedName>
    <definedName name="I단가적용2">#REF!</definedName>
    <definedName name="I단가적용3">#REF!</definedName>
    <definedName name="J">#REF!</definedName>
    <definedName name="J_1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K">#REF!</definedName>
    <definedName name="J_L">#REF!</definedName>
    <definedName name="J_M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1_e">#REF!</definedName>
    <definedName name="j1_ea">#REF!</definedName>
    <definedName name="JACK">#REF!</definedName>
    <definedName name="jack_ea">#REF!</definedName>
    <definedName name="JAG" localSheetId="0">#REF!</definedName>
    <definedName name="JAG">#REF!</definedName>
    <definedName name="jc_range">#REF!</definedName>
    <definedName name="jgytj">BlankMacro1</definedName>
    <definedName name="JH">#N/A</definedName>
    <definedName name="jhg">#N/A</definedName>
    <definedName name="jhj">#REF!</definedName>
    <definedName name="JIG" localSheetId="0">#REF!</definedName>
    <definedName name="JIG">#REF!</definedName>
    <definedName name="JJ">#N/A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G">#REF!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>#REF!,#REF!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M">[0]!호서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hidden="1">{#N/A,#N/A,FALSE,"현장 NCR 분석";#N/A,#N/A,FALSE,"현장품질감사";#N/A,#N/A,FALSE,"현장품질감사"}</definedName>
    <definedName name="JKD" localSheetId="0">#REF!</definedName>
    <definedName name="JKD">#REF!</definedName>
    <definedName name="JKJ" localSheetId="0">#REF!</definedName>
    <definedName name="JKJ">#REF!</definedName>
    <definedName name="JKJKJKJK">{#N/A,#N/A,FALSE,"포장1";#N/A,#N/A,FALSE,"포장1"}</definedName>
    <definedName name="JKL">#REF!,#REF!</definedName>
    <definedName name="JNH">#REF!,#REF!</definedName>
    <definedName name="JODO">[55]data!$AA$4:$AE$14</definedName>
    <definedName name="JOINT">#REF!</definedName>
    <definedName name="JONG" localSheetId="0">#REF!</definedName>
    <definedName name="JONG">#REF!</definedName>
    <definedName name="JOS" localSheetId="0">#REF!</definedName>
    <definedName name="JOS">#REF!</definedName>
    <definedName name="jp" localSheetId="0">#REF!</definedName>
    <definedName name="jp">#REF!</definedName>
    <definedName name="JPG">#N/A</definedName>
    <definedName name="JPY" localSheetId="0">#REF!</definedName>
    <definedName name="JPY">#REF!</definedName>
    <definedName name="jrygf">BlankMacro1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YJDR">#REF!</definedName>
    <definedName name="JUST">#REF!</definedName>
    <definedName name="JUU">[0]!FGF</definedName>
    <definedName name="JUYGDF">[0]!SSX</definedName>
    <definedName name="juyjuy">#N/A</definedName>
    <definedName name="jyguj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t">#N/A</definedName>
    <definedName name="jytr">#N/A</definedName>
    <definedName name="jyu">[0]!jhg</definedName>
    <definedName name="jyuj">[0]!yth</definedName>
    <definedName name="J단가출력">#REF!</definedName>
    <definedName name="K" localSheetId="0">#REF!</definedName>
    <definedName name="k">[39]!Macro12</definedName>
    <definedName name="K_1">#REF!</definedName>
    <definedName name="K_D">#REF!</definedName>
    <definedName name="K_PR">#REF!</definedName>
    <definedName name="K2_">#REF!</definedName>
    <definedName name="KA">[77]MOTOR!$B$61:$E$68</definedName>
    <definedName name="KAE">#REF!</definedName>
    <definedName name="KAED">[69]안정계산!$Z$82</definedName>
    <definedName name="KANG1">#REF!</definedName>
    <definedName name="KANG2">#REF!</definedName>
    <definedName name="KAS">#REF!</definedName>
    <definedName name="kasp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">'[78]3련 BOX'!#REF!</definedName>
    <definedName name="kbaesu">#REF!</definedName>
    <definedName name="kbang">#REF!</definedName>
    <definedName name="KBS">#REF!,#REF!</definedName>
    <definedName name="kconc1">#REF!</definedName>
    <definedName name="kconc2">#REF!</definedName>
    <definedName name="KD">#REF!</definedName>
    <definedName name="kdjf">#REF!</definedName>
    <definedName name="kdong">#REF!</definedName>
    <definedName name="KEA" localSheetId="0">#REF!</definedName>
    <definedName name="Kea">#REF!</definedName>
    <definedName name="kepco">[79]내역!#REF!</definedName>
    <definedName name="keyb">#REF!</definedName>
    <definedName name="keyh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>#REF!</definedName>
    <definedName name="KGB">[0]!uiy</definedName>
    <definedName name="kger">#REF!</definedName>
    <definedName name="KH" localSheetId="0">#REF!</definedName>
    <definedName name="Kh">#REF!</definedName>
    <definedName name="KH.1">'[78]3련 BOX'!#REF!</definedName>
    <definedName name="khl">{#N/A,#N/A,FALSE,"2~8번"}</definedName>
    <definedName name="ki" localSheetId="0">#REF!</definedName>
    <definedName name="ki">#REF!</definedName>
    <definedName name="KIM">#REF!</definedName>
    <definedName name="kiuk">[0]!jhg</definedName>
    <definedName name="KJH">#N/A</definedName>
    <definedName name="kjibsu">#REF!</definedName>
    <definedName name="KJIUK">#REF!</definedName>
    <definedName name="KJUGR">#REF!</definedName>
    <definedName name="kjuj">[0]!tyj</definedName>
    <definedName name="kjun100">#REF!</definedName>
    <definedName name="kjun50">#REF!</definedName>
    <definedName name="kjunb">#REF!</definedName>
    <definedName name="KK" localSheetId="0">[43]DATA!$F$17:$G$26</definedName>
    <definedName name="KK">[80]DATA!$F$17:$G$26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[0]!SSR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>[39]!Macro10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>#REF!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[0]!tyj</definedName>
    <definedName name="kkmp">#REF!</definedName>
    <definedName name="KKP">#REF!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yu">#REF!</definedName>
    <definedName name="KL">'[78]3련 BOX'!#REF!</definedName>
    <definedName name="KLB">#REF!,#REF!</definedName>
    <definedName name="klkjl">BlankMacro1</definedName>
    <definedName name="KLLKLKLK">{#N/A,#N/A,FALSE,"포장2"}</definedName>
    <definedName name="KMN">#REF!,#REF!</definedName>
    <definedName name="KMP">#REF!</definedName>
    <definedName name="kmu">#REF!</definedName>
    <definedName name="kmung">#REF!</definedName>
    <definedName name="knotch">#REF!</definedName>
    <definedName name="KO" localSheetId="0">#REF!</definedName>
    <definedName name="Ko">#REF!</definedName>
    <definedName name="KPSC">#REF!</definedName>
    <definedName name="ks_awg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g" localSheetId="0">#REF!</definedName>
    <definedName name="ktg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0">#REF!</definedName>
    <definedName name="Kv">#REF!</definedName>
    <definedName name="KVA_X">#REF!</definedName>
    <definedName name="KW" localSheetId="0">#REF!</definedName>
    <definedName name="KW">#REF!</definedName>
    <definedName name="K견적">BlankMacro1</definedName>
    <definedName name="K단가">#REF!</definedName>
    <definedName name="K단가1">#REF!</definedName>
    <definedName name="K페이지">#REF!</definedName>
    <definedName name="K페이지1">#REF!</definedName>
    <definedName name="l">[39]!Macro13</definedName>
    <definedName name="L_1">#REF!</definedName>
    <definedName name="L_2">#REF!</definedName>
    <definedName name="l1_ea">#REF!</definedName>
    <definedName name="L1L">#REF!</definedName>
    <definedName name="L2L">#REF!</definedName>
    <definedName name="L3L">#REF!</definedName>
    <definedName name="L4L">#REF!</definedName>
    <definedName name="L5L">#REF!</definedName>
    <definedName name="L6L">#REF!</definedName>
    <definedName name="LA">#REF!</definedName>
    <definedName name="Laa">#REF!</definedName>
    <definedName name="labor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NE">#REF!</definedName>
    <definedName name="LAST" localSheetId="0">#REF!</definedName>
    <definedName name="LAST">#REF!</definedName>
    <definedName name="LAST_11">#REF!</definedName>
    <definedName name="LAST_8">#REF!</definedName>
    <definedName name="LB">#REF!</definedName>
    <definedName name="LB_1">#REF!</definedName>
    <definedName name="LB_2">#REF!</definedName>
    <definedName name="LC" localSheetId="0">#REF!</definedName>
    <definedName name="lc">[3]설계조건!#REF!</definedName>
    <definedName name="LD">#REF!</definedName>
    <definedName name="LDD">#REF!</definedName>
    <definedName name="LE">#REF!</definedName>
    <definedName name="LED">#N/A</definedName>
    <definedName name="len">#REF!</definedName>
    <definedName name="LENGTH">#N/A</definedName>
    <definedName name="length1">#REF!</definedName>
    <definedName name="length11">#REF!</definedName>
    <definedName name="length2">#REF!</definedName>
    <definedName name="length22">#REF!</definedName>
    <definedName name="LF">#REF!</definedName>
    <definedName name="LH">#REF!</definedName>
    <definedName name="LH.4">#REF!</definedName>
    <definedName name="LH.7">#REF!</definedName>
    <definedName name="LI">#REF!</definedName>
    <definedName name="LI_1">#REF!</definedName>
    <definedName name="LI_2">#REF!</definedName>
    <definedName name="light">"Picture 1"</definedName>
    <definedName name="LIST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dfjlkd">#REF!</definedName>
    <definedName name="LL" localSheetId="0">#REF!,#REF!,#REF!</definedName>
    <definedName name="ll">[58]설계예산서!#REF!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FE">#N/A</definedName>
    <definedName name="LLFO">#REF!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0">#REF!,#REF!</definedName>
    <definedName name="LLL">#REF!</definedName>
    <definedName name="LLLL" localSheetId="0">BlankMacro1</definedName>
    <definedName name="LLLL">#REF!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>[0]!CCF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>#REF!</definedName>
    <definedName name="LN">#REF!</definedName>
    <definedName name="lnl">#REF!</definedName>
    <definedName name="lns">#REF!</definedName>
    <definedName name="LO">#REF!</definedName>
    <definedName name="LOCATION">#N/A</definedName>
    <definedName name="LOP">[81]LOPCALC!$A$4:$J$8</definedName>
    <definedName name="LP___4" localSheetId="0">#REF!</definedName>
    <definedName name="LP___4">#REF!</definedName>
    <definedName name="LP1A" localSheetId="0">#REF!</definedName>
    <definedName name="LP1A">'[4]부하(성남)'!#REF!</definedName>
    <definedName name="LP1B" localSheetId="0">#REF!</definedName>
    <definedName name="LP1B">[5]부하계산서!#REF!</definedName>
    <definedName name="LP2A">#REF!</definedName>
    <definedName name="LP2B">#REF!</definedName>
    <definedName name="LP3A" localSheetId="0">#REF!</definedName>
    <definedName name="LP3A">'[4]부하(성남)'!#REF!</definedName>
    <definedName name="LP3B">#REF!</definedName>
    <definedName name="LPAR">#REF!</definedName>
    <definedName name="LPASL">#REF!</definedName>
    <definedName name="LPASR">#REF!</definedName>
    <definedName name="LPB" localSheetId="0">#REF!</definedName>
    <definedName name="LPB">'[4]부하(성남)'!#REF!</definedName>
    <definedName name="LPBA" localSheetId="0">#REF!</definedName>
    <definedName name="LPBA">[5]부하계산서!#REF!</definedName>
    <definedName name="LPBB">#REF!</definedName>
    <definedName name="LPG">#REF!</definedName>
    <definedName name="LPI">#REF!</definedName>
    <definedName name="LPKA" localSheetId="0">#REF!</definedName>
    <definedName name="LPKA">[5]부하계산서!#REF!</definedName>
    <definedName name="LPKB" localSheetId="0">#REF!</definedName>
    <definedName name="LPKB">[5]부하계산서!#REF!</definedName>
    <definedName name="LPM" localSheetId="0">#REF!</definedName>
    <definedName name="LPM">[5]부하계산서!#REF!</definedName>
    <definedName name="LPMA" localSheetId="0">#REF!</definedName>
    <definedName name="LPMA">[5]부하계산서!#REF!</definedName>
    <definedName name="LPO" localSheetId="0">#REF!</definedName>
    <definedName name="LPO">[5]부하계산서!#REF!</definedName>
    <definedName name="LPOA" localSheetId="0">#REF!</definedName>
    <definedName name="LPOA">[5]부하계산서!#REF!</definedName>
    <definedName name="LP구입">#N/A</definedName>
    <definedName name="LP출고">#N/A</definedName>
    <definedName name="LS">#REF!</definedName>
    <definedName name="ls_ea">#REF!</definedName>
    <definedName name="LSET">#REF!</definedName>
    <definedName name="LSH">#REF!</definedName>
    <definedName name="LT">#REF!</definedName>
    <definedName name="LUX">#REF!</definedName>
    <definedName name="LV02A" localSheetId="0">#REF!</definedName>
    <definedName name="LV02A">[5]부하계산서!#REF!</definedName>
    <definedName name="LV02B" localSheetId="0">#REF!</definedName>
    <definedName name="LV02B">[5]부하계산서!#REF!</definedName>
    <definedName name="LV04A" localSheetId="0">#REF!</definedName>
    <definedName name="LV04A">[5]부하계산서!#REF!</definedName>
    <definedName name="LV04B" localSheetId="0">#REF!</definedName>
    <definedName name="LV04B">[5]부하계산서!#REF!</definedName>
    <definedName name="L옹벽">#N/A</definedName>
    <definedName name="L형옹벽">#REF!</definedName>
    <definedName name="L형측구">#REF!</definedName>
    <definedName name="M" localSheetId="0">#REF!</definedName>
    <definedName name="m">#REF!</definedName>
    <definedName name="M_EF">#REF!</definedName>
    <definedName name="M_TR">#REF!</definedName>
    <definedName name="M_VA3">#REF!</definedName>
    <definedName name="M1.더하기">#N/A</definedName>
    <definedName name="M1.빼기">#N/A</definedName>
    <definedName name="M13직노">#REF!</definedName>
    <definedName name="㎡" localSheetId="0">#REF!</definedName>
    <definedName name="㎡">#REF!</definedName>
    <definedName name="㎥">#REF!</definedName>
    <definedName name="MAB">#REF!</definedName>
    <definedName name="Macro1" localSheetId="0">#REF!</definedName>
    <definedName name="Macro1">[82]!Macro1</definedName>
    <definedName name="Macro1_1">#NAME?</definedName>
    <definedName name="Macro10" localSheetId="0">[83]!Macro10</definedName>
    <definedName name="Macro10">[82]!Macro10</definedName>
    <definedName name="Macro10_1">#NAME?</definedName>
    <definedName name="Macro11" localSheetId="0">[84]!Macro11</definedName>
    <definedName name="Macro11">[82]!Macro11</definedName>
    <definedName name="Macro11_1">#NAME?</definedName>
    <definedName name="Macro12" localSheetId="0">[83]!Macro12</definedName>
    <definedName name="Macro12">[82]!Macro12</definedName>
    <definedName name="Macro12_1">#NAME?</definedName>
    <definedName name="Macro13" localSheetId="0">[83]!Macro13</definedName>
    <definedName name="Macro13">[82]!Macro13</definedName>
    <definedName name="Macro13_1">#NAME?</definedName>
    <definedName name="Macro14" localSheetId="0">[83]!Macro14</definedName>
    <definedName name="Macro14">[82]!Macro14</definedName>
    <definedName name="Macro14_1">#NAME?</definedName>
    <definedName name="MACRO15">[83]!Macro14</definedName>
    <definedName name="Macro2" localSheetId="0">[83]!Macro2</definedName>
    <definedName name="Macro2">[82]!Macro2</definedName>
    <definedName name="Macro2_1">#NAME?</definedName>
    <definedName name="MACRO20">#N/A</definedName>
    <definedName name="Macro3" localSheetId="0">[84]!Macro3</definedName>
    <definedName name="Macro3">[82]!Macro3</definedName>
    <definedName name="Macro3_1">#NAME?</definedName>
    <definedName name="Macro4" localSheetId="0">[84]!Macro4</definedName>
    <definedName name="Macro4">[82]!Macro4</definedName>
    <definedName name="Macro4_1">#NAME?</definedName>
    <definedName name="Macro5" localSheetId="0">[83]!Macro5</definedName>
    <definedName name="Macro5">[82]!Macro5</definedName>
    <definedName name="Macro5_1">#NAME?</definedName>
    <definedName name="Macro6" localSheetId="0">[83]!Macro6</definedName>
    <definedName name="Macro6">[82]!Macro6</definedName>
    <definedName name="Macro6_1">#NAME?</definedName>
    <definedName name="Macro7" localSheetId="0">[83]!Macro7</definedName>
    <definedName name="Macro7">[82]!Macro7</definedName>
    <definedName name="Macro7_1">#NAME?</definedName>
    <definedName name="Macro8" localSheetId="0">[83]!Macro8</definedName>
    <definedName name="Macro8">[82]!Macro8</definedName>
    <definedName name="Macro8_1">#NAME?</definedName>
    <definedName name="Macro9" localSheetId="0">[83]특별교실!Macro9</definedName>
    <definedName name="Macro9">[82]!Macro9</definedName>
    <definedName name="Macro9_1">#NAME?</definedName>
    <definedName name="MaH">#REF!</definedName>
    <definedName name="MAIN_COM_소계" localSheetId="0">#REF!</definedName>
    <definedName name="MAIN_COM_소계">#REF!</definedName>
    <definedName name="MATO">#REF!</definedName>
    <definedName name="MATRO">#N/A</definedName>
    <definedName name="MB.1">#REF!</definedName>
    <definedName name="MB.2">#REF!</definedName>
    <definedName name="MC_3">#REF!</definedName>
    <definedName name="MCB">#REF!</definedName>
    <definedName name="MCC">#N/A</definedName>
    <definedName name="MCCB_AF1">'[85]Macro(차단기)'!$A$1</definedName>
    <definedName name="MCCB_AF2" localSheetId="0">#REF!</definedName>
    <definedName name="MCCB_AF2">#REF!</definedName>
    <definedName name="MCCB_SIZE">#REF!</definedName>
    <definedName name="MCCE">#REF!</definedName>
    <definedName name="MCCEA" localSheetId="0">#REF!</definedName>
    <definedName name="MCCEA">[5]부하계산서!#REF!</definedName>
    <definedName name="MCCEB" localSheetId="0">#REF!</definedName>
    <definedName name="MCCEB">[5]부하계산서!#REF!</definedName>
    <definedName name="MCCF" localSheetId="0">#REF!</definedName>
    <definedName name="MCCF">[5]부하계산서!#REF!</definedName>
    <definedName name="MCCN" localSheetId="0">#REF!</definedName>
    <definedName name="MCCN">'[4]부하(성남)'!#REF!</definedName>
    <definedName name="MCCP" localSheetId="0">#REF!</definedName>
    <definedName name="MCCP">[5]부하계산서!#REF!</definedName>
    <definedName name="MCCS" localSheetId="0">#REF!</definedName>
    <definedName name="MCCS">[5]부하계산서!#REF!</definedName>
    <definedName name="MCH">#REF!</definedName>
    <definedName name="MCON">#REF!</definedName>
    <definedName name="MCUR">#REF!</definedName>
    <definedName name="MD">#REF!</definedName>
    <definedName name="MH" localSheetId="0">#REF!</definedName>
    <definedName name="MH">#REF!</definedName>
    <definedName name="MHHG">#N/A</definedName>
    <definedName name="MID">#REF!</definedName>
    <definedName name="MIJ" localSheetId="0">#REF!</definedName>
    <definedName name="MIJ">#REF!</definedName>
    <definedName name="MKJIUCX">#REF!</definedName>
    <definedName name="MM" hidden="1">{#N/A,#N/A,FALSE,"단가표지"}</definedName>
    <definedName name="MMD">#N/A</definedName>
    <definedName name="MMH">[0]!DDC</definedName>
    <definedName name="MMJN">[0]!ㅗㅠㅎㄹ</definedName>
    <definedName name="MMK">#N/A</definedName>
    <definedName name="mml">[0]!jhg</definedName>
    <definedName name="MMM">#REF!,#REF!</definedName>
    <definedName name="MMN">[0]!ㅈㅂㄷㄹ</definedName>
    <definedName name="MMX">[0]!MMK</definedName>
    <definedName name="MNH">[0]!HGG</definedName>
    <definedName name="MNHL" localSheetId="0">[84]Sheet1!$A$4:$H$5</definedName>
    <definedName name="MNHL">[82]Sheet1!$A$4:$H$5</definedName>
    <definedName name="MNU_00">#N/A</definedName>
    <definedName name="MNU_03">#N/A</definedName>
    <definedName name="MNU_99" localSheetId="0">#REF!</definedName>
    <definedName name="MNU_99">#REF!</definedName>
    <definedName name="MO">#REF!</definedName>
    <definedName name="Module4.Macro3">#N/A</definedName>
    <definedName name="Module6.Macro4">#N/A</definedName>
    <definedName name="MOG" localSheetId="0">#REF!</definedName>
    <definedName name="MOG">#REF!</definedName>
    <definedName name="MOM">[0]!ㅈㅂㄷ</definedName>
    <definedName name="MONEY" localSheetId="0">#REF!,#REF!</definedName>
    <definedName name="MONEY">'[71]Y-WORK'!$F$21:$M$365,'[71]Y-WORK'!$F$375:$M$400</definedName>
    <definedName name="MONEY_1">(#REF!,#REF!)</definedName>
    <definedName name="MONEY_11">(#REF!,#REF!)</definedName>
    <definedName name="MONEY_8">(#REF!,#REF!)</definedName>
    <definedName name="monitor">#REF!</definedName>
    <definedName name="month">[40]근태계획서!$D$5</definedName>
    <definedName name="MOTER_1" localSheetId="0">#REF!</definedName>
    <definedName name="MOTER_1">#REF!</definedName>
    <definedName name="MOTER_3" localSheetId="0">#REF!</definedName>
    <definedName name="MOTER_3">#REF!</definedName>
    <definedName name="MOTOR" localSheetId="0">#REF!</definedName>
    <definedName name="MOTOR">#REF!</definedName>
    <definedName name="MOTOR__농형_전폐">#REF!</definedName>
    <definedName name="MS">#REF!</definedName>
    <definedName name="MT" localSheetId="0">#REF!</definedName>
    <definedName name="MT">#REF!</definedName>
    <definedName name="MUO_REA">#REF!</definedName>
    <definedName name="MUO_TOE">#REF!</definedName>
    <definedName name="musu">'[86]수안보-MBR1'!$AN$247</definedName>
    <definedName name="MYB.1">#REF!</definedName>
    <definedName name="MYB.2">#REF!</definedName>
    <definedName name="MYH">#REF!</definedName>
    <definedName name="M당" localSheetId="0">#REF!</definedName>
    <definedName name="M당">#REF!</definedName>
    <definedName name="M당무게">[87]DATE!$E$24:$E$85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d">#REF!</definedName>
    <definedName name="NAM">#REF!</definedName>
    <definedName name="NAME">#REF!</definedName>
    <definedName name="NBBV">#N/A</definedName>
    <definedName name="NBC">#REF!,#REF!,#REF!</definedName>
    <definedName name="NBDFF">#REF!,#REF!</definedName>
    <definedName name="nbv">[0]!ㄷㄹㅈ</definedName>
    <definedName name="NBVCV">#N/A</definedName>
    <definedName name="NDO">#REF!</definedName>
    <definedName name="Network">[51]견적사양비교표!#REF!</definedName>
    <definedName name="NEW">#REF!</definedName>
    <definedName name="ＮＥＹＯＫ">#REF!</definedName>
    <definedName name="NFB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 localSheetId="0">#REF!</definedName>
    <definedName name="NH">#REF!</definedName>
    <definedName name="NH250광속" localSheetId="0">#REF!</definedName>
    <definedName name="NH250광속">#REF!</definedName>
    <definedName name="NHGF">#N/A</definedName>
    <definedName name="nhgn">BlankMacro1</definedName>
    <definedName name="NHL" localSheetId="0">[88]터널조도!$AR$19:$AT$25</definedName>
    <definedName name="NHL">[89]터널조도!$AR$19:$AT$25</definedName>
    <definedName name="NHM">#REF!</definedName>
    <definedName name="nhnt">BlankMacro1</definedName>
    <definedName name="NI" localSheetId="0">[90]노임!$A$1:$B$65536</definedName>
    <definedName name="NI">[91]노임!$A$1:$B$65536</definedName>
    <definedName name="NJHT">#REF!,#REF!</definedName>
    <definedName name="NLG">#REF!,#REF!</definedName>
    <definedName name="NMB">#REF!</definedName>
    <definedName name="NMJ">[0]!ㅇㄴㄿ</definedName>
    <definedName name="NN">#REF!,#REF!</definedName>
    <definedName name="NNA">[0]!NNF</definedName>
    <definedName name="NNC">#N/A</definedName>
    <definedName name="NND">#N/A</definedName>
    <definedName name="NNF">#N/A</definedName>
    <definedName name="NNG">#N/A</definedName>
    <definedName name="nnj">[0]!uiy</definedName>
    <definedName name="nnk">#N/A</definedName>
    <definedName name="nnm">[0]!xcf</definedName>
    <definedName name="NNN">#REF!</definedName>
    <definedName name="NNNNN">#N/A</definedName>
    <definedName name="NNNNN_1">#N/A</definedName>
    <definedName name="NNNNN_11">#N/A</definedName>
    <definedName name="NO">#REF!</definedName>
    <definedName name="NO.">#REF!</definedName>
    <definedName name="NOIM" localSheetId="0">[90]노임!$A$1:$B$17</definedName>
    <definedName name="NOIM">[91]노임!$A$1:$B$17</definedName>
    <definedName name="NOMU">#REF!</definedName>
    <definedName name="NOMUBY" localSheetId="0">#REF!</definedName>
    <definedName name="NOMUBY">#REF!</definedName>
    <definedName name="NON">[0]!xcf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RDTHSA">#REF!</definedName>
    <definedName name="NRNTRBNRTH">#REF!</definedName>
    <definedName name="NRTHSGT">#REF!</definedName>
    <definedName name="nsen" localSheetId="0">#REF!</definedName>
    <definedName name="nsen">#REF!</definedName>
    <definedName name="NSH">#REF!</definedName>
    <definedName name="NSO">#REF!</definedName>
    <definedName name="NUMBER">#REF!</definedName>
    <definedName name="NYDATA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>[92]내역!#REF!</definedName>
    <definedName name="o_m">#REF!</definedName>
    <definedName name="OIL" localSheetId="0">#REF!</definedName>
    <definedName name="OIL">#REF!</definedName>
    <definedName name="OIO">#REF!</definedName>
    <definedName name="OIOK">[0]!EED</definedName>
    <definedName name="OIOPOI">BlankMacro1</definedName>
    <definedName name="OIPUIOUI">BlankMacro1</definedName>
    <definedName name="OIU">#N/A</definedName>
    <definedName name="ok">#REF!</definedName>
    <definedName name="OL">'[93]인건-측정'!#REF!</definedName>
    <definedName name="one">[40]버스운행안내!$C$8</definedName>
    <definedName name="oo" localSheetId="0">#REF!</definedName>
    <definedName name="OO">[94]종배수관!$H$21</definedName>
    <definedName name="OOIY">BlankMacro1</definedName>
    <definedName name="OOO">#REF!</definedName>
    <definedName name="oooo">'[95]ABUT수량-A1'!$T$25</definedName>
    <definedName name="OP">#REF!</definedName>
    <definedName name="OPL">[0]!ㅈㅂㄷ</definedName>
    <definedName name="OPOP" hidden="1">#N/A</definedName>
    <definedName name="OPP" hidden="1">#N/A</definedName>
    <definedName name="OPPP" hidden="1">#N/A</definedName>
    <definedName name="or">#N/A</definedName>
    <definedName name="ou">#N/A</definedName>
    <definedName name="p" localSheetId="0">#REF!</definedName>
    <definedName name="p">[39]!Macro14</definedName>
    <definedName name="P.S.C.BEAM">#REF!</definedName>
    <definedName name="P_1" localSheetId="0">#REF!</definedName>
    <definedName name="P_1">#REF!</definedName>
    <definedName name="P_2" localSheetId="0">#REF!</definedName>
    <definedName name="P_2">#REF!</definedName>
    <definedName name="P_3" localSheetId="0">#REF!</definedName>
    <definedName name="P_3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FILE">#REF!</definedName>
    <definedName name="P_H2">'[96]기둥(원형)'!#REF!</definedName>
    <definedName name="p_m">#REF!</definedName>
    <definedName name="P_NAE">#REF!</definedName>
    <definedName name="P01_">#REF!</definedName>
    <definedName name="P02_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SS" localSheetId="0">#REF!</definedName>
    <definedName name="PASS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#REF!</definedName>
    <definedName name="PB">#REF!</definedName>
    <definedName name="PB_2">'[30]IMPEADENCE MAP 취수장'!#REF!</definedName>
    <definedName name="PBB">#REF!</definedName>
    <definedName name="PC" localSheetId="0">#REF!</definedName>
    <definedName name="PC">#REF!</definedName>
    <definedName name="PD" localSheetId="0">#REF!</definedName>
    <definedName name="PD">#REF!</definedName>
    <definedName name="PE" localSheetId="0">#REF!</definedName>
    <definedName name="PE">#REF!</definedName>
    <definedName name="PE100C" localSheetId="0">[45]단가!#REF!</definedName>
    <definedName name="PE100C">[45]단가!#REF!</definedName>
    <definedName name="PE16C" localSheetId="0">[45]단가!#REF!</definedName>
    <definedName name="PE16C">[45]단가!#REF!</definedName>
    <definedName name="PE22C" localSheetId="0">[45]단가!#REF!</definedName>
    <definedName name="PE22C">[45]단가!#REF!</definedName>
    <definedName name="PE28C" localSheetId="0">[45]단가!#REF!</definedName>
    <definedName name="PE28C">[45]단가!#REF!</definedName>
    <definedName name="PE36C">[45]단가!#REF!</definedName>
    <definedName name="PE42C">[45]단가!#REF!</definedName>
    <definedName name="PE54C">[45]단가!#REF!</definedName>
    <definedName name="PEA">#REF!</definedName>
    <definedName name="PEE" localSheetId="0">[43]DATA!$N$4:$P$12</definedName>
    <definedName name="PEE">[80]DATA!$N$4:$P$12</definedName>
    <definedName name="pen" localSheetId="0">#REF!</definedName>
    <definedName name="pen">#REF!</definedName>
    <definedName name="PersonSelectionRange" localSheetId="0">#REF!</definedName>
    <definedName name="PersonSelectionRange">#REF!</definedName>
    <definedName name="PF" localSheetId="0">#REF!</definedName>
    <definedName name="PF">#REF!</definedName>
    <definedName name="PFD">#REF!</definedName>
    <definedName name="PG">#REF!</definedName>
    <definedName name="PH" localSheetId="0">#REF!</definedName>
    <definedName name="PH">#REF!</definedName>
    <definedName name="PHI">#REF!</definedName>
    <definedName name="PHIB">#REF!</definedName>
    <definedName name="PI">#REF!</definedName>
    <definedName name="pi_e">#REF!</definedName>
    <definedName name="pi_ea">#REF!</definedName>
    <definedName name="PIB">[69]단면검토!$K$4</definedName>
    <definedName name="PIBA">[69]설계조건!$I$41</definedName>
    <definedName name="piece">#REF!</definedName>
    <definedName name="PILE_LENG">#N/A</definedName>
    <definedName name="PILE_TYPE">#N/A</definedName>
    <definedName name="pile길이">#REF!</definedName>
    <definedName name="PIP">#REF!,#REF!</definedName>
    <definedName name="pipe">#REF!</definedName>
    <definedName name="PIPE_2">#REF!</definedName>
    <definedName name="PIPE_3">#REF!</definedName>
    <definedName name="PIPE40">#REF!</definedName>
    <definedName name="PIPE40_1">#REF!</definedName>
    <definedName name="PIPE40_2">#REF!</definedName>
    <definedName name="piph">#REF!</definedName>
    <definedName name="PIS">[69]단면검토!$AA$4</definedName>
    <definedName name="PJ">#REF!</definedName>
    <definedName name="PJG">[0]!NNF</definedName>
    <definedName name="PK">#REF!</definedName>
    <definedName name="PL">#REF!</definedName>
    <definedName name="PLANT_JE_GWAN_GONG">#REF!</definedName>
    <definedName name="PLATE_12t_단중" localSheetId="0">#REF!</definedName>
    <definedName name="PLATE_12t_단중">#REF!</definedName>
    <definedName name="PLATE_19t_단중" localSheetId="0">#REF!</definedName>
    <definedName name="PLATE_19t_단중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>#REF!</definedName>
    <definedName name="plk">[0]!EGERG</definedName>
    <definedName name="plo">[0]!ㅠㅜㅎ</definedName>
    <definedName name="PM" localSheetId="0">#REF!</definedName>
    <definedName name="PM">#REF!</definedName>
    <definedName name="PN">#REF!</definedName>
    <definedName name="PNLW10" localSheetId="0">#REF!</definedName>
    <definedName name="PNLW10">[5]부하계산서!#REF!</definedName>
    <definedName name="PNLW8" localSheetId="0">#REF!</definedName>
    <definedName name="PNLW8">[5]부하계산서!#REF!</definedName>
    <definedName name="po">#REF!</definedName>
    <definedName name="poi">[0]!HBHG</definedName>
    <definedName name="POL">[0]!HGG</definedName>
    <definedName name="POOM">#REF!</definedName>
    <definedName name="POP">#REF!,#REF!</definedName>
    <definedName name="POR121175C2054RTSKS15C6LRTHDLRT">#REF!</definedName>
    <definedName name="POR3C37R54C40RTSQLBP2PRTHDLTBDL">[97]조건!#REF!</definedName>
    <definedName name="POR3C41R52C44RTSKS13C5LRTHDLTBD">#REF!</definedName>
    <definedName name="POR3C56R44C76RTSKS15C5LRTHDLTBD">#REF!</definedName>
    <definedName name="POR3C77R61C83RTSKS15C5LRTHDLTBD">[97]조건!#REF!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[97]조건!#REF!</definedName>
    <definedName name="POR7C77R72C83RTSKS13C5LRTHDLTBD">#REF!</definedName>
    <definedName name="por840c3542RTsks12c4lRTm1TB0TB5">#REF!</definedName>
    <definedName name="POR8C46R200C54RTSKS13C6LRTHR3C4">#REF!</definedName>
    <definedName name="POT_BEARING">#REF!</definedName>
    <definedName name="pp" localSheetId="0">#REF!,#REF!</definedName>
    <definedName name="PP">'[4]부하(성남)'!#REF!</definedName>
    <definedName name="PPA">#REF!</definedName>
    <definedName name="PPC">#REF!</definedName>
    <definedName name="ppl">[0]!jhg</definedName>
    <definedName name="ppp" localSheetId="0">[98]!Macro9</definedName>
    <definedName name="ppp">[39]!Macro5</definedName>
    <definedName name="pppppp">'[99]98지급계획'!#REF!</definedName>
    <definedName name="PQ">#REF!</definedName>
    <definedName name="PR" localSheetId="0">#REF!</definedName>
    <definedName name="PR">#REF!</definedName>
    <definedName name="PR1A">#REF!</definedName>
    <definedName name="PRC">#REF!</definedName>
    <definedName name="PRDG">#REF!</definedName>
    <definedName name="PRDJ">#REF!</definedName>
    <definedName name="PRGG">#REF!</definedName>
    <definedName name="PRICE">#REF!</definedName>
    <definedName name="prin">#REF!</definedName>
    <definedName name="PrinT">#REF!</definedName>
    <definedName name="_xlnm.Print_Area" localSheetId="7">건설기계!$A$1:$J$13</definedName>
    <definedName name="_xlnm.Print_Area" localSheetId="2">내역서!$A$1:$M$95</definedName>
    <definedName name="_xlnm.Print_Area" localSheetId="6">단가산출!$A$1:$F$178</definedName>
    <definedName name="_xlnm.Print_Area" localSheetId="0">#REF!</definedName>
    <definedName name="_xlnm.Print_Area" localSheetId="1">원가계산서!$A$1:$I$26</definedName>
    <definedName name="_xlnm.Print_Area" localSheetId="4">일위대가!$A$1:$M$392</definedName>
    <definedName name="_xlnm.Print_Area" localSheetId="3">일위대가_목록!$A$1:$K$90</definedName>
    <definedName name="_xlnm.Print_Area" localSheetId="8">자재단가!$A$1:$J$66</definedName>
    <definedName name="_xlnm.Print_Area">[100]하수급견적대비!$A$2:$M$224</definedName>
    <definedName name="PRINT_AREA_MI" localSheetId="0">#REF!</definedName>
    <definedName name="PRINT_AREA_MI">#REF!</definedName>
    <definedName name="Print_Area_MI_1">#REF!</definedName>
    <definedName name="PRINT_AREA_MI_11">NA()</definedName>
    <definedName name="Print_Area_MI_2">#REF!</definedName>
    <definedName name="PRINT_AREA_MI_8">NA()</definedName>
    <definedName name="PRINT_AREA_MI1" localSheetId="0">#REF!</definedName>
    <definedName name="PRINT_AREA_MI1">#REF!</definedName>
    <definedName name="PRINT_AREA_MI1_1">#REF!</definedName>
    <definedName name="PRINT_AREA_MI1_2">#REF!</definedName>
    <definedName name="Print_Tiles">#REF!</definedName>
    <definedName name="PRINT_TILIES">#REF!,#REF!,#REF!,#REF!,#REF!</definedName>
    <definedName name="PRINT_TILLES">[101]우수!$A$1:$IV$3,[101]우수!$A$1:$D$65536</definedName>
    <definedName name="PRINT_TILTES" localSheetId="0">#REF!</definedName>
    <definedName name="PRINT_TILTES">#REF!</definedName>
    <definedName name="print_tital">#REF!</definedName>
    <definedName name="PRINT_TITEL">#REF!</definedName>
    <definedName name="print_Titels">#REF!</definedName>
    <definedName name="print_tites">#REF!</definedName>
    <definedName name="Print_Tities">#REF!</definedName>
    <definedName name="print_titil">#REF!</definedName>
    <definedName name="PRINT_TITLE" localSheetId="0">#REF!</definedName>
    <definedName name="PRINT_TITLE">'[102]화재 탐지 설비'!#REF!</definedName>
    <definedName name="PRINT_TITLE_11">#REF!</definedName>
    <definedName name="PRINT_TITLE_8">#REF!</definedName>
    <definedName name="_xlnm.Print_Titles" localSheetId="2">내역서!$1:$4</definedName>
    <definedName name="_xlnm.Print_Titles" localSheetId="6">단가산출!$1:$4</definedName>
    <definedName name="_xlnm.Print_Titles" localSheetId="0">#REF!</definedName>
    <definedName name="_xlnm.Print_Titles" localSheetId="4">일위대가!$1:$4</definedName>
    <definedName name="_xlnm.Print_Titles" localSheetId="3">일위대가_목록!$1:$4</definedName>
    <definedName name="_xlnm.Print_Titles" localSheetId="8">자재단가!$1:$4</definedName>
    <definedName name="_xlnm.Print_Titles">#REF!</definedName>
    <definedName name="PRINT_TITLES_MI" localSheetId="0">#N/A</definedName>
    <definedName name="PRINT_TITLES_MI">#REF!</definedName>
    <definedName name="PRINT_TITLS">#REF!</definedName>
    <definedName name="PRINT_TITSES">#REF!</definedName>
    <definedName name="Printed_Titles" localSheetId="0">#REF!</definedName>
    <definedName name="Printed_Titles">#REF!</definedName>
    <definedName name="printer" localSheetId="0">#REF!</definedName>
    <definedName name="printer">#REF!</definedName>
    <definedName name="PRINTER_AREA" localSheetId="0">#REF!</definedName>
    <definedName name="PRINTER_AREA">#REF!</definedName>
    <definedName name="printer_Titles" localSheetId="0">#REF!</definedName>
    <definedName name="printer_Titles">#REF!</definedName>
    <definedName name="printer_ttitle" localSheetId="0">#REF!</definedName>
    <definedName name="printer_ttitle">#REF!</definedName>
    <definedName name="printMtitles">#N/A</definedName>
    <definedName name="prints_title">#REF!</definedName>
    <definedName name="PRINTTITLES">#REF!</definedName>
    <definedName name="PRKJ">#REF!</definedName>
    <definedName name="PRKW">#REF!</definedName>
    <definedName name="PRN">#REF!</definedName>
    <definedName name="PRN_1">#REF!</definedName>
    <definedName name="PRN_2">#REF!</definedName>
    <definedName name="PRN2_1">#REF!</definedName>
    <definedName name="PRN2_2">#REF!</definedName>
    <definedName name="PRN3_1">#REF!</definedName>
    <definedName name="PRN3_2">#REF!</definedName>
    <definedName name="PRN4_1">#REF!</definedName>
    <definedName name="PRN4_2">#REF!</definedName>
    <definedName name="PRN6_1">#REF!</definedName>
    <definedName name="PRN6_2">#REF!</definedName>
    <definedName name="PRN7_1">#REF!</definedName>
    <definedName name="PRN7_2">#REF!</definedName>
    <definedName name="prnit_titles">#REF!</definedName>
    <definedName name="PROJ">#N/A</definedName>
    <definedName name="PRT">#N/A</definedName>
    <definedName name="PRTNAME">#REF!</definedName>
    <definedName name="PS" localSheetId="0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FSA">#N/A</definedName>
    <definedName name="PTT">#REF!</definedName>
    <definedName name="PU">#REF!</definedName>
    <definedName name="PUL" localSheetId="0">#REF!</definedName>
    <definedName name="PUL">#REF!</definedName>
    <definedName name="PUM" localSheetId="0">#REF!</definedName>
    <definedName name="PUM">#REF!</definedName>
    <definedName name="PUMP" localSheetId="0">#REF!</definedName>
    <definedName name="PUMP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ELBOW100">#REF!</definedName>
    <definedName name="PVCELBOW125">#REF!</definedName>
    <definedName name="PVCELBOW150">#REF!</definedName>
    <definedName name="PVCTEE150">#REF!</definedName>
    <definedName name="PVC관">#REF!</definedName>
    <definedName name="pvc용접봉">[103]단가및재료비!$S$260</definedName>
    <definedName name="PVC접합제">#REF!</definedName>
    <definedName name="PVC지수판">#REF!</definedName>
    <definedName name="Q" localSheetId="0">BlankMacro1</definedName>
    <definedName name="Q">[104]!Macro13</definedName>
    <definedName name="Q_HEEL">#REF!</definedName>
    <definedName name="Q_HH">#REF!</definedName>
    <definedName name="Q_MH">#REF!</definedName>
    <definedName name="Q_MT">#REF!</definedName>
    <definedName name="Q_SH">#REF!</definedName>
    <definedName name="Q_ST">#REF!</definedName>
    <definedName name="Q_TOE">#REF!</definedName>
    <definedName name="Q_TT">#REF!</definedName>
    <definedName name="q1u">#REF!</definedName>
    <definedName name="Q3WEE" hidden="1">{#N/A,#N/A,FALSE,"조골재"}</definedName>
    <definedName name="QA" hidden="1">{"'Sheet1'!$D$19","'Sheet1'!$B$22:$E$22"}</definedName>
    <definedName name="QAQA">'[105]ABUT수량-A1'!$T$25</definedName>
    <definedName name="qas">[0]!ㅁㄴㄹㅇㄹ</definedName>
    <definedName name="qdr">[0]!REEG</definedName>
    <definedName name="qe">#REF!</definedName>
    <definedName name="Qe앨" localSheetId="0">#REF!</definedName>
    <definedName name="Qe앨">#REF!</definedName>
    <definedName name="qi" localSheetId="0">[20]설계조건!#REF!</definedName>
    <definedName name="qi">[3]설계조건!#REF!</definedName>
    <definedName name="QK">#REF!</definedName>
    <definedName name="QKF">'[106]Macro(차단기)'!$B$1</definedName>
    <definedName name="QL">[69]설계조건!$Y$40</definedName>
    <definedName name="QLQL" localSheetId="0">#REF!</definedName>
    <definedName name="QLQL">#REF!</definedName>
    <definedName name="qor" hidden="1">[107]실행철강하도!$A$1:$A$4</definedName>
    <definedName name="QQ" localSheetId="0" hidden="1">{#N/A,"수불부",FALSE,"사급자재수불서";#N/A,"수불부",FALSE,"사급자재수불서"}</definedName>
    <definedName name="qq" hidden="1">{#N/A,#N/A,FALSE,"단가표지"}</definedName>
    <definedName name="QQA">#N/A</definedName>
    <definedName name="qqaa">'[95]ABUT수량-A1'!$T$25</definedName>
    <definedName name="qqq">'[108]ABUT수량-A1'!$T$25</definedName>
    <definedName name="QQQQ">'[109]ABUT수량-A1'!$T$25</definedName>
    <definedName name="qqqqxs">#REF!</definedName>
    <definedName name="QREWQ">[0]!FFF</definedName>
    <definedName name="qrq">#REF!</definedName>
    <definedName name="QS" hidden="1">{#N/A,"수불부",FALSE,"사급자재수불서";#N/A,"수불부",FALSE,"사급자재수불서"}</definedName>
    <definedName name="QSR">[0]!CDD</definedName>
    <definedName name="QSS">[0]!MATRO</definedName>
    <definedName name="QTY" localSheetId="0">[0]!SAF</definedName>
    <definedName name="QTY">#N/A</definedName>
    <definedName name="qu" localSheetId="0">#REF!</definedName>
    <definedName name="qu">#REF!</definedName>
    <definedName name="qw" localSheetId="0" hidden="1">{#N/A,#N/A,FALSE,"단가표지"}</definedName>
    <definedName name="qw" hidden="1">{#N/A,#N/A,FALSE,"단가표지"}</definedName>
    <definedName name="qwe" localSheetId="0">#REF!</definedName>
    <definedName name="qwe">#REF!</definedName>
    <definedName name="QWEQ">#N/A</definedName>
    <definedName name="QWERQWER" hidden="1">#REF!</definedName>
    <definedName name="QWERT" hidden="1">#REF!</definedName>
    <definedName name="qwewe">BlankMacro1</definedName>
    <definedName name="QWQ">{#N/A,#N/A,FALSE,"배수2"}</definedName>
    <definedName name="QWQW">'[105]ABUT수량-A1'!$T$25</definedName>
    <definedName name="QWS" hidden="1">#N/A</definedName>
    <definedName name="QWT">'[78]3련 BOX'!#REF!</definedName>
    <definedName name="q디" localSheetId="0">#REF!</definedName>
    <definedName name="q디">#REF!</definedName>
    <definedName name="q앨" localSheetId="0">#REF!</definedName>
    <definedName name="q앨">#REF!</definedName>
    <definedName name="R_">#REF!</definedName>
    <definedName name="RACK">#REF!</definedName>
    <definedName name="RAD">#REF!</definedName>
    <definedName name="RANGE">#REF!</definedName>
    <definedName name="range1">#REF!</definedName>
    <definedName name="range2">#REF!</definedName>
    <definedName name="range3">#REF!</definedName>
    <definedName name="RDGF">BlankMacro1</definedName>
    <definedName name="RDWET">BlankMacro1</definedName>
    <definedName name="RECORD">#REF!</definedName>
    <definedName name="RecordCount" localSheetId="0">#REF!</definedName>
    <definedName name="RecordCount">#REF!</definedName>
    <definedName name="_xlnm.Recorder">#REF!</definedName>
    <definedName name="REEG">#N/A</definedName>
    <definedName name="REFF">#REF!</definedName>
    <definedName name="REGERGE">#REF!</definedName>
    <definedName name="REGSVTEB">#N/A</definedName>
    <definedName name="REMARKS">#N/A</definedName>
    <definedName name="rer">#REF!</definedName>
    <definedName name="ret">#N/A</definedName>
    <definedName name="retert">BlankMacro1</definedName>
    <definedName name="retre">BlankMacro1</definedName>
    <definedName name="REUIHGURI">#N/A</definedName>
    <definedName name="reyt">#N/A</definedName>
    <definedName name="RF">BlankMacro1</definedName>
    <definedName name="RFESR">#REF!</definedName>
    <definedName name="RFESX">#REF!</definedName>
    <definedName name="RFG">#REF!,#REF!,#REF!</definedName>
    <definedName name="RFUR">#REF!</definedName>
    <definedName name="RFWE">[0]!GDF</definedName>
    <definedName name="RFYIFIOYGOPIO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DF">BlankMacro1</definedName>
    <definedName name="rgfd">BlankMacro1</definedName>
    <definedName name="rgfg">[0]!jhg</definedName>
    <definedName name="RGR">[0]!GDF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.4">#REF!</definedName>
    <definedName name="RH.7">#REF!</definedName>
    <definedName name="RHGREBGHRE">BlankMacro1</definedName>
    <definedName name="rhks">#REF!</definedName>
    <definedName name="rhsk">#N/A</definedName>
    <definedName name="RJRJ">BlankMacro1</definedName>
    <definedName name="RJRKJRKJR">BlankMacro1</definedName>
    <definedName name="RK">#N/A</definedName>
    <definedName name="RL">BlankMacro1</definedName>
    <definedName name="rlr">#REF!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yalty" hidden="1">{#N/A,#N/A,FALSE,"Sheet1"}</definedName>
    <definedName name="Royalty1">#REF!</definedName>
    <definedName name="RPE">#REF!</definedName>
    <definedName name="RR">#N/A</definedName>
    <definedName name="RRE">#REF!,#REF!</definedName>
    <definedName name="RRR">#N/A</definedName>
    <definedName name="RT" localSheetId="0">#REF!,#REF!,#REF!</definedName>
    <definedName name="RT">#REF!,#REF!,#REF!</definedName>
    <definedName name="RT5G">#N/A</definedName>
    <definedName name="RTG">[0]!EEDD</definedName>
    <definedName name="rth" hidden="1">#N/A</definedName>
    <definedName name="rthrtu">[0]!juyjuy</definedName>
    <definedName name="RTHT">[0]!TTHG</definedName>
    <definedName name="RTU">#REF!,#REF!</definedName>
    <definedName name="rty" localSheetId="0">#REF!,#REF!</definedName>
    <definedName name="rty">#REF!,#REF!</definedName>
    <definedName name="RTYHERY">BlankMacro1</definedName>
    <definedName name="ru">#REF!</definedName>
    <definedName name="Rx">#REF!</definedName>
    <definedName name="rytrey">#REF!</definedName>
    <definedName name="ryur">#REF!</definedName>
    <definedName name="r라">#REF!</definedName>
    <definedName name="S" localSheetId="0">#REF!</definedName>
    <definedName name="S">#REF!</definedName>
    <definedName name="S.C">#N/A</definedName>
    <definedName name="s_1">#REF!</definedName>
    <definedName name="s_2">#REF!</definedName>
    <definedName name="S_B">#REF!</definedName>
    <definedName name="S_B1">'[30]IMPEADENCE MAP 취수장'!#REF!</definedName>
    <definedName name="S_B2">#REF!</definedName>
    <definedName name="S_B3">#REF!</definedName>
    <definedName name="S_BB">#REF!</definedName>
    <definedName name="S_BU">#REF!</definedName>
    <definedName name="S_EF">#REF!</definedName>
    <definedName name="S_G">#REF!</definedName>
    <definedName name="S_G1">'[30]IMPEADENCE MAP 취수장'!#REF!</definedName>
    <definedName name="S_G2">#REF!</definedName>
    <definedName name="S_G3">#REF!</definedName>
    <definedName name="S_R">#REF!</definedName>
    <definedName name="S_R1">'[30]IMPEADENCE MAP 취수장'!#REF!</definedName>
    <definedName name="S_R2">#REF!</definedName>
    <definedName name="S_W개발제외노무비">#REF!</definedName>
    <definedName name="S_W시험사">#REF!</definedName>
    <definedName name="S_X">#REF!</definedName>
    <definedName name="S_X1">'[30]IMPEADENCE MAP 취수장'!#REF!</definedName>
    <definedName name="S_X2">#REF!</definedName>
    <definedName name="S_Y">#REF!</definedName>
    <definedName name="S_Y1">'[30]IMPEADENCE MAP 취수장'!#REF!</definedName>
    <definedName name="S_Y2">#REF!</definedName>
    <definedName name="S_Z">#REF!</definedName>
    <definedName name="S_Z1">'[30]IMPEADENCE MAP 취수장'!#REF!</definedName>
    <definedName name="S_Z2">#REF!</definedName>
    <definedName name="S14731843">#REF!</definedName>
    <definedName name="S2L">#REF!</definedName>
    <definedName name="SA">#REF!</definedName>
    <definedName name="sadasd">BlankMacro1</definedName>
    <definedName name="SADE">#REF!</definedName>
    <definedName name="SAF">#N/A</definedName>
    <definedName name="safddsf">BlankMacro1</definedName>
    <definedName name="SALI">#REF!</definedName>
    <definedName name="SAMPIL5">BlankMacro1</definedName>
    <definedName name="sample" localSheetId="0">#REF!</definedName>
    <definedName name="sample">#REF!</definedName>
    <definedName name="SAMPLE3">BlankMacro1</definedName>
    <definedName name="SAN" localSheetId="0">#REF!</definedName>
    <definedName name="san">#REF!</definedName>
    <definedName name="sanch_2">#REF!</definedName>
    <definedName name="sanch_3">#REF!</definedName>
    <definedName name="sanch_4">#REF!</definedName>
    <definedName name="SAPBEXdnldView" hidden="1">"41JLQUL0YNPVK3OX98UIGJGNP"</definedName>
    <definedName name="SAPBEXsysID" hidden="1">"BWP"</definedName>
    <definedName name="SASL">'[78]3련 BOX'!#REF!</definedName>
    <definedName name="SAV">#N/A</definedName>
    <definedName name="SCA">#REF!</definedName>
    <definedName name="sck">#REF!</definedName>
    <definedName name="SD">#REF!</definedName>
    <definedName name="sdasq">#REF!</definedName>
    <definedName name="SDAVF">[0]!GVHBG</definedName>
    <definedName name="SDC">#REF!,#REF!</definedName>
    <definedName name="SdcdF">[0]!NBBV</definedName>
    <definedName name="SDCFG\">{#N/A,#N/A,FALSE,"운반시간"}</definedName>
    <definedName name="SDD">[0]!TRR</definedName>
    <definedName name="SDDFD">{#N/A,#N/A,FALSE,"배수1"}</definedName>
    <definedName name="sde">#N/A</definedName>
    <definedName name="SDF">#REF!</definedName>
    <definedName name="sdfasad">BlankMacro1</definedName>
    <definedName name="sdfdf">BlankMacro1</definedName>
    <definedName name="SDFDFD">{#N/A,#N/A,FALSE,"운반시간"}</definedName>
    <definedName name="sdfeer">BlankMacro1</definedName>
    <definedName name="sdfg">'[95]ABUT수량-A1'!$T$25</definedName>
    <definedName name="sdfs">BlankMacro1</definedName>
    <definedName name="sdfsd">BlankMacro1</definedName>
    <definedName name="sdfsdf">BlankMacro1</definedName>
    <definedName name="sdfvcxv">BlankMacro1</definedName>
    <definedName name="SDFVDRF">BlankMacro1</definedName>
    <definedName name="SDFWE">BlankMacro1</definedName>
    <definedName name="SDFWEF">BlankMacro1</definedName>
    <definedName name="SDG">[0]!ㄷㄹㅈ</definedName>
    <definedName name="SDGAS" hidden="1">#REF!</definedName>
    <definedName name="SDGFFD">BlankMacro1</definedName>
    <definedName name="SDK">#REF!,#REF!</definedName>
    <definedName name="sdq">[110]설계산출표지!$C$3</definedName>
    <definedName name="sdqwq">#REF!</definedName>
    <definedName name="SDRFE">#N/A</definedName>
    <definedName name="SDRTHST" hidden="1">#REF!</definedName>
    <definedName name="SDS" hidden="1">{#N/A,#N/A,FALSE,"2~8번"}</definedName>
    <definedName name="sdsd">[0]!jhg</definedName>
    <definedName name="sdsdddd">{#N/A,#N/A,FALSE,"토공2"}</definedName>
    <definedName name="sdv">[0]!uiy</definedName>
    <definedName name="SDVF">#N/A</definedName>
    <definedName name="sdwda">#REF!</definedName>
    <definedName name="SEARGawfw">#REF!</definedName>
    <definedName name="SEGFDZRGREG">BlankMacro1</definedName>
    <definedName name="SEGR">#REF!</definedName>
    <definedName name="SEHRHSEG">#REF!</definedName>
    <definedName name="selection">[40]근태계획서!$I$3:$Q$3</definedName>
    <definedName name="SER">#REF!</definedName>
    <definedName name="SERGSEGR">#REF!</definedName>
    <definedName name="SERGSERG">#REF!</definedName>
    <definedName name="SERHSERGS">#REF!</definedName>
    <definedName name="SERT">#REF!</definedName>
    <definedName name="SET">#REF!</definedName>
    <definedName name="seven">[40]버스운행안내!$I$8</definedName>
    <definedName name="SEVSE">#REF!</definedName>
    <definedName name="SF">#N/A</definedName>
    <definedName name="SFA">{#N/A,#N/A,FALSE,"포장1";#N/A,#N/A,FALSE,"포장1"}</definedName>
    <definedName name="sfd">#N/A</definedName>
    <definedName name="sfdbd">'[39]ⴭⴭⴭⴭ'!Macro9</definedName>
    <definedName name="sfds">#N/A</definedName>
    <definedName name="sfggf">{#N/A,#N/A,FALSE,"배수1"}</definedName>
    <definedName name="SFH">[0]!ㅗㅠㅎㄹ</definedName>
    <definedName name="SFSDFDSF">{#N/A,#N/A,FALSE,"운반시간"}</definedName>
    <definedName name="SFSDFS">#REF!</definedName>
    <definedName name="sfwe">BlankMacro1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GAEFWAWEF">#REF!</definedName>
    <definedName name="SGTRSGTRG">#REF!</definedName>
    <definedName name="SH">#REF!</definedName>
    <definedName name="SHE">#REF!</definedName>
    <definedName name="SHEET">#REF!</definedName>
    <definedName name="sheet1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HT">#REF!</definedName>
    <definedName name="SI">#REF!</definedName>
    <definedName name="si_range">#REF!</definedName>
    <definedName name="SIGCK1">[69]설계조건!$I$64</definedName>
    <definedName name="SIGY1">[69]설계조건!$M$64</definedName>
    <definedName name="SIL">[66]데이타!$R$23:$S$32</definedName>
    <definedName name="sinchook">#REF!</definedName>
    <definedName name="SIS">#REF!</definedName>
    <definedName name="six">[40]버스운행안내!$H$8</definedName>
    <definedName name="size">#REF!</definedName>
    <definedName name="SIZE1">#REF!</definedName>
    <definedName name="SJS">[55]data!$P$4:$Q$13</definedName>
    <definedName name="SK">#REF!</definedName>
    <definedName name="skc">#REF!</definedName>
    <definedName name="SKDFP">#N/A</definedName>
    <definedName name="SKDJFAKSDFASLDKFJA">#REF!</definedName>
    <definedName name="SKE">#REF!</definedName>
    <definedName name="SKEW">#REF!</definedName>
    <definedName name="SKIN">#REF!</definedName>
    <definedName name="skskdkfk">#N/A</definedName>
    <definedName name="SL">#REF!</definedName>
    <definedName name="SLAB1">#REF!</definedName>
    <definedName name="SLAB2">#REF!</definedName>
    <definedName name="SLAB3">#REF!</definedName>
    <definedName name="SLABD">#REF!</definedName>
    <definedName name="SLABL">#REF!</definedName>
    <definedName name="SLABP">#REF!</definedName>
    <definedName name="SLABT">#REF!</definedName>
    <definedName name="SLFE">#REF!</definedName>
    <definedName name="SLFO">#REF!</definedName>
    <definedName name="SMP">#REF!</definedName>
    <definedName name="SO" hidden="1">#N/A</definedName>
    <definedName name="SOC">[0]!OIU</definedName>
    <definedName name="SOFTWARE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N" localSheetId="0">#REF!</definedName>
    <definedName name="SON">#REF!</definedName>
    <definedName name="SONG" localSheetId="0">#REF!</definedName>
    <definedName name="SONG">#REF!</definedName>
    <definedName name="SORT" hidden="1">#REF!</definedName>
    <definedName name="SORTCODE">#N/A</definedName>
    <definedName name="SOS">[0]!MATRO</definedName>
    <definedName name="SPA">#REF!</definedName>
    <definedName name="SPACE">#REF!</definedName>
    <definedName name="spce">#REF!</definedName>
    <definedName name="spcs">#REF!</definedName>
    <definedName name="SPEC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r" localSheetId="0">#REF!,#REF!</definedName>
    <definedName name="sr">#REF!,#REF!</definedName>
    <definedName name="SRDBRE">BlankMacro1</definedName>
    <definedName name="SS" localSheetId="0">#REF!</definedName>
    <definedName name="ss" hidden="1">{#N/A,#N/A,FALSE,"운반시간"}</definedName>
    <definedName name="SSA">#N/A</definedName>
    <definedName name="SSD">#N/A</definedName>
    <definedName name="SSR">#N/A</definedName>
    <definedName name="SSS" localSheetId="0">#REF!</definedName>
    <definedName name="SSS">#REF!</definedName>
    <definedName name="SSSC">[0]!CCF</definedName>
    <definedName name="SSSS">#REF!</definedName>
    <definedName name="SSSSS">[0]!ㅈㄷㅂㄹ</definedName>
    <definedName name="SSW">#REF!,#REF!</definedName>
    <definedName name="SSX">#N/A</definedName>
    <definedName name="ST">#REF!</definedName>
    <definedName name="START">#REF!</definedName>
    <definedName name="STHSTH">#REF!</definedName>
    <definedName name="STOWH">'[78]3련 BOX'!#REF!</definedName>
    <definedName name="STRUT">#REF!</definedName>
    <definedName name="STRUT_E">#REF!</definedName>
    <definedName name="STRUT_EA">#REF!</definedName>
    <definedName name="STRUT_EA1">#REF!</definedName>
    <definedName name="STS_PIPE_100A_10S_단중" localSheetId="0">#REF!</definedName>
    <definedName name="STS_PIPE_100A_10S_단중">#REF!</definedName>
    <definedName name="STS_PIPE_10A_10S_단중" localSheetId="0">#REF!</definedName>
    <definedName name="STS_PIPE_10A_10S_단중">#REF!</definedName>
    <definedName name="STS_PIPE_125A_10S_단중" localSheetId="0">#REF!</definedName>
    <definedName name="STS_PIPE_125A_10S_단중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>[0]!BlankMacro1</definedName>
    <definedName name="st산출1">[0]!BlankMacro1</definedName>
    <definedName name="SU_S">#N/A</definedName>
    <definedName name="sung">#N/A</definedName>
    <definedName name="SUO_REA">#REF!</definedName>
    <definedName name="SUO_TOE">#REF!</definedName>
    <definedName name="SUR">#REF!</definedName>
    <definedName name="SV" localSheetId="0">#REF!</definedName>
    <definedName name="SV">#REF!</definedName>
    <definedName name="SVFGSF">[0]!KJH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>#REF!</definedName>
    <definedName name="SWH.1">'[78]3련 BOX'!#REF!</definedName>
    <definedName name="SWH.2">'[78]3련 BOX'!#REF!</definedName>
    <definedName name="SWH.3">'[78]3련 BOX'!#REF!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X">#REF!</definedName>
    <definedName name="SXXS">#N/A</definedName>
    <definedName name="sy">#REF!</definedName>
    <definedName name="SZVFGG">[0]!REEG</definedName>
    <definedName name="S행">'[111]2.대외공문'!#REF!</definedName>
    <definedName name="T" localSheetId="0">#REF!</definedName>
    <definedName name="T">#REF!</definedName>
    <definedName name="T._A._B_____공___사">#REF!</definedName>
    <definedName name="T.B.M설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_">#N/A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>#REF!</definedName>
    <definedName name="TABLE" localSheetId="0">#REF!</definedName>
    <definedName name="TABLE">#REF!</definedName>
    <definedName name="TABLE_14" localSheetId="0">#REF!</definedName>
    <definedName name="TABLE_14">#REF!</definedName>
    <definedName name="TABLE_15" localSheetId="0">#REF!</definedName>
    <definedName name="TABLE_15">#REF!</definedName>
    <definedName name="TABLE_2" localSheetId="0">#REF!</definedName>
    <definedName name="TABLE_2">#REF!</definedName>
    <definedName name="TABLE_23" localSheetId="0">#REF!</definedName>
    <definedName name="TABLE_23">#REF!</definedName>
    <definedName name="TABLE_24" localSheetId="0">#REF!</definedName>
    <definedName name="TABLE_24">#REF!</definedName>
    <definedName name="TABLE_25" localSheetId="0">#REF!</definedName>
    <definedName name="TABLE_25">#REF!</definedName>
    <definedName name="TABLE_26" localSheetId="0">#REF!</definedName>
    <definedName name="TABLE_26">#REF!</definedName>
    <definedName name="TABLE_27" localSheetId="0">#REF!</definedName>
    <definedName name="TABLE_27">#REF!</definedName>
    <definedName name="TABLE_28" localSheetId="0">#REF!</definedName>
    <definedName name="TABLE_28">#REF!</definedName>
    <definedName name="TABLE_29" localSheetId="0">#REF!</definedName>
    <definedName name="TABLE_29">#REF!</definedName>
    <definedName name="TABLE_30" localSheetId="0">#REF!</definedName>
    <definedName name="TABLE_30">#REF!</definedName>
    <definedName name="TABLE_31" localSheetId="0">#REF!</definedName>
    <definedName name="TABLE_31">#REF!</definedName>
    <definedName name="TABLE_32" localSheetId="0">#REF!</definedName>
    <definedName name="TABLE_32">#REF!</definedName>
    <definedName name="TABLE_33" localSheetId="0">#REF!</definedName>
    <definedName name="TABLE_33">#REF!</definedName>
    <definedName name="TABLE_34" localSheetId="0">#REF!</definedName>
    <definedName name="TABLE_34">#REF!</definedName>
    <definedName name="TABLE_35" localSheetId="0">#REF!</definedName>
    <definedName name="TABLE_35">#REF!</definedName>
    <definedName name="TABLE_36" localSheetId="0">#REF!</definedName>
    <definedName name="TABLE_36">#REF!</definedName>
    <definedName name="TABLE_37" localSheetId="0">#REF!</definedName>
    <definedName name="TABLE_37">#REF!</definedName>
    <definedName name="TABLE_38" localSheetId="0">#REF!</definedName>
    <definedName name="TABLE_38">#REF!</definedName>
    <definedName name="TABLE_39" localSheetId="0">#REF!</definedName>
    <definedName name="TABLE_39">#REF!</definedName>
    <definedName name="TABLE_40" localSheetId="0">#REF!</definedName>
    <definedName name="TABLE_40">#REF!</definedName>
    <definedName name="TABLE_41" localSheetId="0">#REF!</definedName>
    <definedName name="TABLE_41">#REF!</definedName>
    <definedName name="TABLE_42" localSheetId="0">#REF!</definedName>
    <definedName name="TABLE_42">#REF!</definedName>
    <definedName name="TABLE_43" localSheetId="0">#REF!</definedName>
    <definedName name="TABLE_43">#REF!</definedName>
    <definedName name="TABLE_44" localSheetId="0">#REF!</definedName>
    <definedName name="TABLE_44">#REF!</definedName>
    <definedName name="TABLE_45" localSheetId="0">#REF!</definedName>
    <definedName name="TABLE_45">#REF!</definedName>
    <definedName name="TABLE_46" localSheetId="0">#REF!</definedName>
    <definedName name="TABLE_46">#REF!</definedName>
    <definedName name="TABLE_47" localSheetId="0">#REF!</definedName>
    <definedName name="TABLE_47">#REF!</definedName>
    <definedName name="TABLE_48" localSheetId="0">#REF!</definedName>
    <definedName name="TABLE_48">#REF!</definedName>
    <definedName name="TABLE_49" localSheetId="0">#REF!</definedName>
    <definedName name="TABLE_49">#REF!</definedName>
    <definedName name="TABLE_50" localSheetId="0">#REF!</definedName>
    <definedName name="TABLE_50">#REF!</definedName>
    <definedName name="TABLE_51" localSheetId="0">#REF!</definedName>
    <definedName name="TABLE_51">#REF!</definedName>
    <definedName name="TABLE_52" localSheetId="0">#REF!</definedName>
    <definedName name="TABLE_52">#REF!</definedName>
    <definedName name="TABLE_53" localSheetId="0">#REF!</definedName>
    <definedName name="TABLE_53">#REF!</definedName>
    <definedName name="TABLE_54" localSheetId="0">#REF!</definedName>
    <definedName name="TABLE_54">#REF!</definedName>
    <definedName name="TABLE_55" localSheetId="0">#REF!</definedName>
    <definedName name="TABLE_55">#REF!</definedName>
    <definedName name="TABLE_56" localSheetId="0">#REF!</definedName>
    <definedName name="TABLE_56">#REF!</definedName>
    <definedName name="TABLE_57" localSheetId="0">#REF!</definedName>
    <definedName name="TABLE_57">#REF!</definedName>
    <definedName name="TABLE_58" localSheetId="0">#REF!</definedName>
    <definedName name="TABLE_58">#REF!</definedName>
    <definedName name="TABLE_59" localSheetId="0">#REF!</definedName>
    <definedName name="TABLE_59">#REF!</definedName>
    <definedName name="TABLE_60" localSheetId="0">#REF!</definedName>
    <definedName name="TABLE_60">#REF!</definedName>
    <definedName name="TABLE_61" localSheetId="0">#REF!</definedName>
    <definedName name="TABLE_61">#REF!</definedName>
    <definedName name="TABLE_62" localSheetId="0">#REF!</definedName>
    <definedName name="TABLE_62">#REF!</definedName>
    <definedName name="TABLE_63" localSheetId="0">#REF!</definedName>
    <definedName name="TABLE_63">#REF!</definedName>
    <definedName name="TABLE_64" localSheetId="0">#REF!</definedName>
    <definedName name="TABLE_64">#REF!</definedName>
    <definedName name="TABLE_65" localSheetId="0">#REF!</definedName>
    <definedName name="TABLE_65">#REF!</definedName>
    <definedName name="TABLE_66" localSheetId="0">#REF!</definedName>
    <definedName name="TABLE_66">#REF!</definedName>
    <definedName name="TABLE_67" localSheetId="0">#REF!</definedName>
    <definedName name="TABLE_67">#REF!</definedName>
    <definedName name="TABLE_68" localSheetId="0">#REF!</definedName>
    <definedName name="TABLE_68">#REF!</definedName>
    <definedName name="TABLE_69" localSheetId="0">#REF!</definedName>
    <definedName name="TABLE_69">#REF!</definedName>
    <definedName name="TAK">#REF!</definedName>
    <definedName name="Tb" localSheetId="0">#REF!</definedName>
    <definedName name="Tb">#REF!</definedName>
    <definedName name="Tba" localSheetId="0">#REF!</definedName>
    <definedName name="Tba">#REF!</definedName>
    <definedName name="tbm">#REF!</definedName>
    <definedName name="TBTS">#REF!</definedName>
    <definedName name="TCE">#REF!</definedName>
    <definedName name="TCH" localSheetId="0">#REF!</definedName>
    <definedName name="TCH">#REF!</definedName>
    <definedName name="TCHCON">#REF!</definedName>
    <definedName name="TCHD">#REF!</definedName>
    <definedName name="TCHS">#REF!</definedName>
    <definedName name="TCHU">#REF!</definedName>
    <definedName name="Ted" localSheetId="0">#REF!</definedName>
    <definedName name="Ted">#REF!</definedName>
    <definedName name="Tel" localSheetId="0">#REF!</definedName>
    <definedName name="Tel">#REF!</definedName>
    <definedName name="test">#N/A</definedName>
    <definedName name="TFA">#REF!</definedName>
    <definedName name="TFESL">#REF!</definedName>
    <definedName name="TFESR">#REF!</definedName>
    <definedName name="TFG">#REF!,#REF!</definedName>
    <definedName name="TGGG">#N/A</definedName>
    <definedName name="TGPSR">#REF!</definedName>
    <definedName name="TH">#REF!</definedName>
    <definedName name="THGB">BlankMacro1</definedName>
    <definedName name="THOS">#REF!</definedName>
    <definedName name="THR">#REF!</definedName>
    <definedName name="three">[40]버스운행안내!$E$8</definedName>
    <definedName name="ths">#REF!</definedName>
    <definedName name="THTRH">#REF!</definedName>
    <definedName name="THU">#REF!</definedName>
    <definedName name="TIT" localSheetId="0">#REF!</definedName>
    <definedName name="TIT">#REF!</definedName>
    <definedName name="TIT_11">#REF!</definedName>
    <definedName name="TIT_8">#REF!</definedName>
    <definedName name="TITLE">#REF!</definedName>
    <definedName name="TITLE_AEAR">[112]우수공!$A$1:$IV$3,[112]우수공!$A$1:$D$65536</definedName>
    <definedName name="titles">#REF!</definedName>
    <definedName name="TITLES_PRINT">#REF!</definedName>
    <definedName name="tjsfh">#REF!</definedName>
    <definedName name="TKG">#REF!,#REF!</definedName>
    <definedName name="TKH">'[78]3련 BOX'!#REF!</definedName>
    <definedName name="Tl" localSheetId="0">#REF!</definedName>
    <definedName name="Tl">#REF!</definedName>
    <definedName name="TMO">#REF!</definedName>
    <definedName name="tmtc">#REF!,#REF!</definedName>
    <definedName name="tmtc2">#REF!,#REF!</definedName>
    <definedName name="TN">#REF!</definedName>
    <definedName name="tnfid">#REF!</definedName>
    <definedName name="TO">#N/A</definedName>
    <definedName name="TOB">#REF!</definedName>
    <definedName name="TOH">#REF!</definedName>
    <definedName name="TOKONG" localSheetId="0">#REF!</definedName>
    <definedName name="TOKONG">#REF!</definedName>
    <definedName name="TOLB">#REF!</definedName>
    <definedName name="TOP" localSheetId="0">#N/A</definedName>
    <definedName name="TOP">#REF!</definedName>
    <definedName name="total">#REF!</definedName>
    <definedName name="TOTAL1">#REF!</definedName>
    <definedName name="TOTAL2">#REF!</definedName>
    <definedName name="TOTAL3">#REF!</definedName>
    <definedName name="TOTAL4">#REF!</definedName>
    <definedName name="tothe">#REF!</definedName>
    <definedName name="toths">#REF!</definedName>
    <definedName name="TOWB">#REF!</definedName>
    <definedName name="TOWH">#REF!</definedName>
    <definedName name="tr" hidden="1">#REF!</definedName>
    <definedName name="TR_R">#REF!</definedName>
    <definedName name="TR_R1">#REF!</definedName>
    <definedName name="TR_X">#REF!</definedName>
    <definedName name="TR_X1">#REF!</definedName>
    <definedName name="Tra" localSheetId="0">#REF!</definedName>
    <definedName name="Tra">#REF!</definedName>
    <definedName name="TRAY_D">#REF!</definedName>
    <definedName name="TRETETT">#REF!</definedName>
    <definedName name="TRR">#N/A</definedName>
    <definedName name="TRRR">#N/A</definedName>
    <definedName name="trunc">#REF!</definedName>
    <definedName name="tryrtg">[0]!bvvc</definedName>
    <definedName name="TRYUT">#REF!</definedName>
    <definedName name="TS">#REF!</definedName>
    <definedName name="Tsa" localSheetId="0">#REF!</definedName>
    <definedName name="Tsa">#REF!</definedName>
    <definedName name="TSEC">#REF!</definedName>
    <definedName name="TSYS">#REF!</definedName>
    <definedName name="TT" localSheetId="0">#REF!</definedName>
    <definedName name="tt" hidden="1">{#N/A,#N/A,FALSE,"단가표지"}</definedName>
    <definedName name="TTCHS">#REF!</definedName>
    <definedName name="TTHG">#N/A</definedName>
    <definedName name="TTI">#REF!,#REF!,#REF!</definedName>
    <definedName name="TTR">[0]!ㅁㄴㄹㅇㄹ</definedName>
    <definedName name="TTT">#REF!</definedName>
    <definedName name="TTTG">#REF!,#REF!</definedName>
    <definedName name="TTTT" hidden="1">#N/A</definedName>
    <definedName name="TUNVS">[0]!ㄷㄹㅈ</definedName>
    <definedName name="tuu">[0]!frt</definedName>
    <definedName name="tuy">#N/A</definedName>
    <definedName name="TUYT">BlankMacro1</definedName>
    <definedName name="TW">#REF!</definedName>
    <definedName name="twa1e">#REF!</definedName>
    <definedName name="twa1s">#REF!</definedName>
    <definedName name="twb1e">#REF!</definedName>
    <definedName name="twb1s">#REF!</definedName>
    <definedName name="twb2e">#REF!</definedName>
    <definedName name="twb2s">#REF!</definedName>
    <definedName name="twb3e">#REF!</definedName>
    <definedName name="twb3s">#REF!</definedName>
    <definedName name="twh1e">#REF!</definedName>
    <definedName name="twh1s">#REF!</definedName>
    <definedName name="twh2e">#REF!</definedName>
    <definedName name="twh2s">#REF!</definedName>
    <definedName name="twh3e">#REF!</definedName>
    <definedName name="twh3s">#REF!</definedName>
    <definedName name="TWI">#REF!</definedName>
    <definedName name="TWL">#REF!</definedName>
    <definedName name="two">[40]버스운행안내!$D$8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'[78]3련 BOX'!#REF!</definedName>
    <definedName name="TYH">#N/A</definedName>
    <definedName name="TYHFDGFD">{#N/A,#N/A,FALSE,"배수2"}</definedName>
    <definedName name="tyj">#N/A</definedName>
    <definedName name="TYPE">#REF!</definedName>
    <definedName name="TYPEEA">#REF!</definedName>
    <definedName name="tyrrt">BlankMacro1</definedName>
    <definedName name="TYRY" hidden="1">#REF!</definedName>
    <definedName name="TYSEDRGS">BlankMacro1</definedName>
    <definedName name="TYTY">#REF!</definedName>
    <definedName name="TYU">#REF!,#REF!</definedName>
    <definedName name="tyy">[0]!reyt</definedName>
    <definedName name="T값">#REF!</definedName>
    <definedName name="t세들분수전">#REF!</definedName>
    <definedName name="U" localSheetId="0">#REF!</definedName>
    <definedName name="U">[113]대치판정!#REF!</definedName>
    <definedName name="U_CHANNEL_41×41×2.6T_200L" localSheetId="0">#REF!</definedName>
    <definedName name="U_CHANNEL_41×41×2.6T_200L">#REF!</definedName>
    <definedName name="U_CHANNEL_41×41×2.6T_300L" localSheetId="0">#REF!</definedName>
    <definedName name="U_CHANNEL_41×41×2.6T_300L">#REF!</definedName>
    <definedName name="U_VAR1">#REF!</definedName>
    <definedName name="u9psqreiohy98et">[114]기기리스트!#REF!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>#REF!</definedName>
    <definedName name="udong">#REF!</definedName>
    <definedName name="uger">#REF!</definedName>
    <definedName name="UH">#N/A</definedName>
    <definedName name="uiy">#N/A</definedName>
    <definedName name="UJI">[115]DATE!$I$24:$I$85</definedName>
    <definedName name="ujibsu">#REF!</definedName>
    <definedName name="UJJ">[0]!YHG</definedName>
    <definedName name="ujun">#REF!</definedName>
    <definedName name="ujun100">#REF!</definedName>
    <definedName name="ujun50">#REF!</definedName>
    <definedName name="ujunb">#REF!</definedName>
    <definedName name="ujy">[0]!ret</definedName>
    <definedName name="ukmp">#REF!</definedName>
    <definedName name="ukyu">#REF!</definedName>
    <definedName name="UL" localSheetId="0">#REF!</definedName>
    <definedName name="ul">[3]설계조건!#REF!</definedName>
    <definedName name="um" localSheetId="0">[20]설계조건!#REF!</definedName>
    <definedName name="um">[3]설계조건!#REF!</definedName>
    <definedName name="umu">#REF!</definedName>
    <definedName name="umung">#REF!</definedName>
    <definedName name="UNIT">#REF!</definedName>
    <definedName name="UNIT_1" localSheetId="0">#REF!</definedName>
    <definedName name="UNIT_1">#REF!</definedName>
    <definedName name="UNIT_3" localSheetId="0">#REF!</definedName>
    <definedName name="UNIT_3">#REF!</definedName>
    <definedName name="UNITA" localSheetId="0">#REF!</definedName>
    <definedName name="UNITA">[5]부하계산서!#REF!</definedName>
    <definedName name="UNITAA" localSheetId="0">#REF!</definedName>
    <definedName name="UNITAA">[5]부하계산서!#REF!</definedName>
    <definedName name="UNITB" localSheetId="0">#REF!</definedName>
    <definedName name="UNITB">[5]부하계산서!#REF!</definedName>
    <definedName name="UNITBB" localSheetId="0">#REF!</definedName>
    <definedName name="UNITBB">[5]부하계산서!#REF!</definedName>
    <definedName name="UNITC" localSheetId="0">#REF!</definedName>
    <definedName name="UNITC">[5]부하계산서!#REF!</definedName>
    <definedName name="UNITC1" localSheetId="0">#REF!</definedName>
    <definedName name="UNITC1">[5]부하계산서!#REF!</definedName>
    <definedName name="UNITCA" localSheetId="0">#REF!</definedName>
    <definedName name="UNITCA">[5]부하계산서!#REF!</definedName>
    <definedName name="UNITD" localSheetId="0">#REF!</definedName>
    <definedName name="UNITD">[5]부하계산서!#REF!</definedName>
    <definedName name="UNITDA" localSheetId="0">#REF!</definedName>
    <definedName name="UNITDA">[5]부하계산서!#REF!</definedName>
    <definedName name="unotch">#REF!</definedName>
    <definedName name="unprice총괄표?">#REF!</definedName>
    <definedName name="unprice총괄표?_1">#REF!</definedName>
    <definedName name="unprice총괄표?_2">#REF!</definedName>
    <definedName name="unprice총괄표0">#REF!</definedName>
    <definedName name="unprice총괄표0_1">#REF!</definedName>
    <definedName name="unprice총괄표0_2">#REF!</definedName>
    <definedName name="UPS">[51]견적사양비교표!#REF!</definedName>
    <definedName name="UPSC">#REF!</definedName>
    <definedName name="UPSR" localSheetId="0">#REF!</definedName>
    <definedName name="UPSR">[5]부하계산서!#REF!</definedName>
    <definedName name="US" localSheetId="0">#REF!</definedName>
    <definedName name="US">#REF!</definedName>
    <definedName name="USD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" localSheetId="0">[116]DATA!$B$4:$F$495</definedName>
    <definedName name="uu">[117]DATA!$B$4:$F$495</definedName>
    <definedName name="UUU">#N/A</definedName>
    <definedName name="UUUU">#REF!</definedName>
    <definedName name="uw" localSheetId="0">[20]설계조건!#REF!</definedName>
    <definedName name="uw">[3]설계조건!#REF!</definedName>
    <definedName name="UY">#REF!</definedName>
    <definedName name="uyijh">BlankMacro1</definedName>
    <definedName name="UYIJRTFY">BlankMacro1</definedName>
    <definedName name="uyiy">BlankMacro1</definedName>
    <definedName name="uyj">[0]!tyj</definedName>
    <definedName name="UYNG" localSheetId="0">#REF!</definedName>
    <definedName name="UYNG">#REF!</definedName>
    <definedName name="UYUY">[0]!DGRT</definedName>
    <definedName name="U측구">#REF!</definedName>
    <definedName name="U행">'[111]2.대외공문'!#REF!</definedName>
    <definedName name="U형수로">'[118]집수정(600-700)'!$P$4</definedName>
    <definedName name="V" localSheetId="0">#N/A</definedName>
    <definedName name="V">#REF!</definedName>
    <definedName name="VA">'[119]DATA-UPS'!$A$1:$B$25</definedName>
    <definedName name="VAESFV">BlankMacro1</definedName>
    <definedName name="VAFP" localSheetId="0">#REF!</definedName>
    <definedName name="VAFP">#REF!</definedName>
    <definedName name="Value">401.106502805424</definedName>
    <definedName name="VAT">#REF!</definedName>
    <definedName name="VB">#REF!</definedName>
    <definedName name="VB_1">#REF!</definedName>
    <definedName name="VB_2">'[30]IMPEADENCE MAP 취수장'!#REF!</definedName>
    <definedName name="vbc">[0]!REGSVTEB</definedName>
    <definedName name="vbdfgg">[39]!Macro7</definedName>
    <definedName name="VBGDH">[0]!HBHG</definedName>
    <definedName name="vbmnm">BlankMacro1</definedName>
    <definedName name="vbn">#N/A</definedName>
    <definedName name="vbnh">[0]!ㅗㅠㅎㄹ</definedName>
    <definedName name="vbnvb">BlankMacro1</definedName>
    <definedName name="VBV" localSheetId="0">#REF!</definedName>
    <definedName name="VBV">#REF!</definedName>
    <definedName name="VCB_AF">#REF!</definedName>
    <definedName name="VCB_AT">#REF!</definedName>
    <definedName name="vcbc">BlankMacro1</definedName>
    <definedName name="vcbcvbdf">BlankMacro1</definedName>
    <definedName name="VCC">#REF!</definedName>
    <definedName name="VCR" localSheetId="0">#REF!</definedName>
    <definedName name="VCR">#REF!</definedName>
    <definedName name="vcx">[0]!ㅗㅠㅎㄹ</definedName>
    <definedName name="VDSVP" localSheetId="0">#REF!</definedName>
    <definedName name="VDSVP">#REF!</definedName>
    <definedName name="vfh">#N/A</definedName>
    <definedName name="VFJKEH">[0]!DDC</definedName>
    <definedName name="VFV">[0]!ㄷㄹㅈ</definedName>
    <definedName name="VGF">#N/A</definedName>
    <definedName name="VHAF" localSheetId="0">#REF!</definedName>
    <definedName name="VHAF">#REF!</definedName>
    <definedName name="vhder">#N/A</definedName>
    <definedName name="VHFG" hidden="1">#REF!</definedName>
    <definedName name="vhj">#REF!,#REF!</definedName>
    <definedName name="VHMF" localSheetId="0">#REF!</definedName>
    <definedName name="VHMF">#REF!</definedName>
    <definedName name="VIP" localSheetId="0">[83]특별교실!Macro9</definedName>
    <definedName name="VIP">[104]!Macro9</definedName>
    <definedName name="VIR" localSheetId="0">[83]!Macro7</definedName>
    <definedName name="VIR">[104]!Macro7</definedName>
    <definedName name="VIS" localSheetId="0">[83]특별교실!Macro9</definedName>
    <definedName name="VIS">[104]!Macro9</definedName>
    <definedName name="vlo">[0]!juyjuy</definedName>
    <definedName name="VMAX">#N/A</definedName>
    <definedName name="VMF" localSheetId="0">#REF!</definedName>
    <definedName name="VMF">#REF!</definedName>
    <definedName name="VMOTOR" localSheetId="0">#REF!</definedName>
    <definedName name="VMOTOR">#REF!</definedName>
    <definedName name="vnb">#N/A</definedName>
    <definedName name="VNJ">#N/A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PUMP" localSheetId="0">#REF!</definedName>
    <definedName name="VPUMP">#REF!</definedName>
    <definedName name="VSV" localSheetId="0">#REF!</definedName>
    <definedName name="VSV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0">#REF!</definedName>
    <definedName name="VVAFP">#REF!</definedName>
    <definedName name="vvb">[0]!ㅌㅊㅍ</definedName>
    <definedName name="VVMF" localSheetId="0">#REF!</definedName>
    <definedName name="VVMF">#REF!</definedName>
    <definedName name="VVV">#REF!</definedName>
    <definedName name="vvvv">#REF!</definedName>
    <definedName name="VWEI" localSheetId="0">#REF!</definedName>
    <definedName name="VWEI">#REF!</definedName>
    <definedName name="VWIRE">#REF!</definedName>
    <definedName name="W">#REF!</definedName>
    <definedName name="w_m">#REF!</definedName>
    <definedName name="w_m1">#REF!</definedName>
    <definedName name="w_m2">#REF!</definedName>
    <definedName name="w2_p1">#REF!</definedName>
    <definedName name="W3_P3">#REF!</definedName>
    <definedName name="WA">#REF!</definedName>
    <definedName name="wa1e">#REF!</definedName>
    <definedName name="wa1s">#REF!</definedName>
    <definedName name="WAFDREG">BlankMacro1</definedName>
    <definedName name="WAFFWEFAFA">#REF!</definedName>
    <definedName name="WALE">#REF!</definedName>
    <definedName name="wale_e">#REF!</definedName>
    <definedName name="wale_ea">#REF!</definedName>
    <definedName name="WALL" localSheetId="0">[20]설계조건!#REF!</definedName>
    <definedName name="WALL">[3]설계조건!#REF!</definedName>
    <definedName name="WALL_FIN">#N/A</definedName>
    <definedName name="WB">#REF!</definedName>
    <definedName name="WB.1">#REF!</definedName>
    <definedName name="WB.2">#REF!</definedName>
    <definedName name="WB.3">#REF!</definedName>
    <definedName name="wb1e">#REF!</definedName>
    <definedName name="wb1s">#REF!</definedName>
    <definedName name="wb2e">#REF!</definedName>
    <definedName name="wb2s">#REF!</definedName>
    <definedName name="wb3e">#REF!</definedName>
    <definedName name="wb3s">#REF!</definedName>
    <definedName name="WC">#REF!</definedName>
    <definedName name="WD">#REF!</definedName>
    <definedName name="WD_P">#REF!</definedName>
    <definedName name="WD_W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ss">#REF!</definedName>
    <definedName name="WDV">#N/A</definedName>
    <definedName name="we">BlankMacro1</definedName>
    <definedName name="WEDDG">BlankMacro1</definedName>
    <definedName name="WEF">#REF!,#REF!</definedName>
    <definedName name="WEFDS">[0]!MATRO</definedName>
    <definedName name="WEGAWEG">#REF!</definedName>
    <definedName name="WEGRERG">#REF!</definedName>
    <definedName name="WEI" localSheetId="0">#REF!</definedName>
    <definedName name="WEI">#REF!</definedName>
    <definedName name="WEQ">#REF!</definedName>
    <definedName name="WER">BlankMacro1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>#REF!</definedName>
    <definedName name="WERWES">BlankMacro1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">#REF!</definedName>
    <definedName name="WFFWWEF">#REF!</definedName>
    <definedName name="WFG">[0]!MATRO</definedName>
    <definedName name="WGAEGWEF">#REF!</definedName>
    <definedName name="WGWEGW">#REF!</definedName>
    <definedName name="WH">#REF!</definedName>
    <definedName name="WH.1">#REF!</definedName>
    <definedName name="WH.2">#REF!</definedName>
    <definedName name="WH.3">#REF!</definedName>
    <definedName name="wh0">#REF!</definedName>
    <definedName name="wh1e">#REF!</definedName>
    <definedName name="wh1s">#REF!</definedName>
    <definedName name="wh2e">#REF!</definedName>
    <definedName name="wh2s">#REF!</definedName>
    <definedName name="wh3e">#REF!</definedName>
    <definedName name="wh3s">#REF!</definedName>
    <definedName name="wh4e">#REF!</definedName>
    <definedName name="wh4s">#REF!</definedName>
    <definedName name="wh5e">#REF!</definedName>
    <definedName name="wh5s">#REF!</definedName>
    <definedName name="wh6e">#REF!</definedName>
    <definedName name="wh6s">#REF!</definedName>
    <definedName name="WIDE">#REF!</definedName>
    <definedName name="widee">#REF!</definedName>
    <definedName name="wides">#REF!</definedName>
    <definedName name="WIND1_H">#N/A</definedName>
    <definedName name="WIND1_W">#N/A</definedName>
    <definedName name="WIND2_H">#N/A</definedName>
    <definedName name="WIND2_W">#N/A</definedName>
    <definedName name="WING">#REF!</definedName>
    <definedName name="wing_l">#REF!</definedName>
    <definedName name="WING_T">#REF!</definedName>
    <definedName name="WINGB">#REF!</definedName>
    <definedName name="WINGD">#REF!</definedName>
    <definedName name="WINGT">#REF!</definedName>
    <definedName name="WIRE">#REF!</definedName>
    <definedName name="WIRE_1" localSheetId="0">#REF!</definedName>
    <definedName name="WIRE_1">#REF!</definedName>
    <definedName name="WIRE_3" localSheetId="0">#REF!</definedName>
    <definedName name="WIRE_3">#REF!</definedName>
    <definedName name="WIRUY">#N/A</definedName>
    <definedName name="WJD" hidden="1">{#N/A,#N/A,FALSE,"포장단가"}</definedName>
    <definedName name="WKD">#N/A</definedName>
    <definedName name="WL" localSheetId="0">#REF!</definedName>
    <definedName name="WL">#REF!</definedName>
    <definedName name="wla" localSheetId="0">[20]설계조건!#REF!</definedName>
    <definedName name="wla">[3]설계조건!#REF!</definedName>
    <definedName name="Wm" localSheetId="0">[20]설계조건!#REF!</definedName>
    <definedName name="Wm">[3]설계조건!#REF!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>[3]설계조건!#REF!</definedName>
    <definedName name="WOFYQL">[120]내역서1!#REF!</definedName>
    <definedName name="WON">#REF!</definedName>
    <definedName name="WOOGAK">#REF!</definedName>
    <definedName name="woogi" hidden="1">#REF!</definedName>
    <definedName name="woogi2" hidden="1">#REF!</definedName>
    <definedName name="wqd">[0]!ㅗㅠㅎㄹ</definedName>
    <definedName name="WQR" hidden="1">{#N/A,#N/A,FALSE,"Sheet1"}</definedName>
    <definedName name="wqsdf">BlankMacro1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">#REF!</definedName>
    <definedName name="WRBESTE">BlankMacro1</definedName>
    <definedName name="wreewq">BlankMacro1</definedName>
    <definedName name="wrew">#REF!</definedName>
    <definedName name="wrn.111." hidden="1">{#N/A,#N/A,FALSE,"제목"}</definedName>
    <definedName name="wrn.2번." localSheetId="0" hidden="1">{#N/A,#N/A,FALSE,"2~8번"}</definedName>
    <definedName name="wrn.2번." hidden="1">{#N/A,#N/A,FALSE,"2~8번"}</definedName>
    <definedName name="wrn.test1." localSheetId="0" hidden="1">{#N/A,#N/A,FALSE,"명세표"}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수." hidden="1">{#N/A,"수불부",FALSE,"사급자재수불서";#N/A,"수불부",FALSE,"사급자재수불서"}</definedName>
    <definedName name="wrn.신용찬." hidden="1">{#N/A,#N/A,TRUE,"토적및재료집계";#N/A,#N/A,TRUE,"토적및재료집계";#N/A,#N/A,TRUE,"단위량"}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열선출서." hidden="1">{#N/A,#N/A,FALSE,"전열산출서"}</definedName>
    <definedName name="wrn.조골재." localSheetId="0" hidden="1">{#N/A,#N/A,FALSE,"조골재"}</definedName>
    <definedName name="wrn.조골재." hidden="1">{#N/A,#N/A,FALSE,"조골재"}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hidden="1">{#N/A,#N/A,FALSE,"포장단가"}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RVFED">BlankMacro1</definedName>
    <definedName name="WS">BlankMacro1</definedName>
    <definedName name="wsdf">[0]!ret</definedName>
    <definedName name="wsg">#REF!,#REF!</definedName>
    <definedName name="WSO">#REF!</definedName>
    <definedName name="WSS">[0]!ㅁㄴㄹㅇㄹ</definedName>
    <definedName name="WSU">#REF!</definedName>
    <definedName name="WSX">[0]!WWF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>#REF!</definedName>
    <definedName name="wtrw">#REF!</definedName>
    <definedName name="WW" localSheetId="0">#REF!</definedName>
    <definedName name="ww" hidden="1">{#N/A,#N/A,FALSE,"골재소요량";#N/A,#N/A,FALSE,"골재소요량"}</definedName>
    <definedName name="wwee">#REF!</definedName>
    <definedName name="WWF">#N/A</definedName>
    <definedName name="WWQ">[0]!ㄷㄹㅈ</definedName>
    <definedName name="WWR">[0]!uiy</definedName>
    <definedName name="WWT">#N/A</definedName>
    <definedName name="WWU">[0]!ㅈㄷㅂㄹ</definedName>
    <definedName name="WWW">[0]!DGRT</definedName>
    <definedName name="W행">#REF!</definedName>
    <definedName name="X" localSheetId="0">#N/A</definedName>
    <definedName name="x">#REF!</definedName>
    <definedName name="X48호선_1_구조물철거집계표_국도48__List" localSheetId="0">#REF!</definedName>
    <definedName name="X48호선_1_구조물철거집계표_국도48__List">#REF!</definedName>
    <definedName name="X9701D_일위대가_List" localSheetId="0">#REF!</definedName>
    <definedName name="X9701D_일위대가_List">#REF!</definedName>
    <definedName name="XBAL">#REF!</definedName>
    <definedName name="xcc">[0]!ㅁㄴㄹㅇㄹ</definedName>
    <definedName name="xcf">#N/A</definedName>
    <definedName name="xcv">BlankMacro1</definedName>
    <definedName name="XCVBGSDFGSER" hidden="1">#REF!</definedName>
    <definedName name="XCVR">#REF!</definedName>
    <definedName name="XCVSR">#REF!</definedName>
    <definedName name="XCVSX">#REF!</definedName>
    <definedName name="xcvxcvxv">BlankMacro1</definedName>
    <definedName name="XCXC">[0]!FFF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hd">#N/A</definedName>
    <definedName name="xlcdfsdhodfs">#REF!</definedName>
    <definedName name="XSD">[0]!MATRO</definedName>
    <definedName name="xsdf">BlankMacro1</definedName>
    <definedName name="XX">#REF!</definedName>
    <definedName name="XXD">#REF!,#REF!</definedName>
    <definedName name="XXX">#REF!,#REF!</definedName>
    <definedName name="xzcs">BlankMacro1</definedName>
    <definedName name="Y" localSheetId="0">#REF!</definedName>
    <definedName name="y">#REF!</definedName>
    <definedName name="Y6U">#N/A</definedName>
    <definedName name="YA" localSheetId="0">#REF!</definedName>
    <definedName name="YA">[121]약품공급2!#REF!</definedName>
    <definedName name="YC" localSheetId="0">#REF!</definedName>
    <definedName name="YC">#REF!</definedName>
    <definedName name="YD">#REF!</definedName>
    <definedName name="YDJAERGZAE">#REF!</definedName>
    <definedName name="year">[40]근태계획서!$B$5</definedName>
    <definedName name="YEN">#REF!</definedName>
    <definedName name="YESFF">BlankMacro1</definedName>
    <definedName name="YH">'[78]3련 BOX'!#REF!</definedName>
    <definedName name="YHFXD">BlankMacro1</definedName>
    <definedName name="YHG">#N/A</definedName>
    <definedName name="YHGG">[0]!HTD</definedName>
    <definedName name="YHJ" localSheetId="0">#REF!</definedName>
    <definedName name="YHJ">#REF!</definedName>
    <definedName name="YIP">[0]!QQA</definedName>
    <definedName name="yitd">#N/A</definedName>
    <definedName name="YJH">#N/A</definedName>
    <definedName name="yjy">[0]!jytr</definedName>
    <definedName name="YTERT">BlankMacro1</definedName>
    <definedName name="YTGEGER">BlankMacro1</definedName>
    <definedName name="yth">#N/A</definedName>
    <definedName name="YTHIKYUI">BlankMacro1</definedName>
    <definedName name="ytjuy">#N/A</definedName>
    <definedName name="ytughjhg">BlankMacro1</definedName>
    <definedName name="YUB" localSheetId="0">#REF!</definedName>
    <definedName name="YUB">#REF!</definedName>
    <definedName name="YUIKYUI">BlankMacro1</definedName>
    <definedName name="YUNG" localSheetId="0">#REF!</definedName>
    <definedName name="YUNG">#REF!</definedName>
    <definedName name="YUNG1" localSheetId="0">#REF!</definedName>
    <definedName name="YUNG1">#REF!</definedName>
    <definedName name="YUYUY">{#N/A,#N/A,FALSE,"혼합골재"}</definedName>
    <definedName name="YYY">#REF!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#REF!</definedName>
    <definedName name="Z">#REF!</definedName>
    <definedName name="Z_11">#REF!</definedName>
    <definedName name="Z_8">#REF!</definedName>
    <definedName name="za" hidden="1">[122]실행철강하도!$A$1:$A$4</definedName>
    <definedName name="ZB">#REF!</definedName>
    <definedName name="ZB_1">#REF!</definedName>
    <definedName name="ZB_2">'[30]IMPEADENCE MAP 취수장'!#REF!</definedName>
    <definedName name="ZDVFSADF">#REF!</definedName>
    <definedName name="ZFVGFDHB">[0]!AVGHBD</definedName>
    <definedName name="ZK">#N/A</definedName>
    <definedName name="ZLO">[0]!QQA</definedName>
    <definedName name="ZM">#N/A</definedName>
    <definedName name="ZMT">#REF!</definedName>
    <definedName name="ZP" localSheetId="0">#REF!</definedName>
    <definedName name="ZP">#REF!</definedName>
    <definedName name="zsb">[0]!GVHBG</definedName>
    <definedName name="zsd">[0]!ㅈㄷㅂㄹ</definedName>
    <definedName name="zx" hidden="1">[9]사통!#REF!</definedName>
    <definedName name="zxc">BlankMacro1</definedName>
    <definedName name="zxcasdas">BlankMacro1</definedName>
    <definedName name="zxcf">#N/A</definedName>
    <definedName name="zxczxc">BlankMacro1</definedName>
    <definedName name="zxczxczxc">BlankMacro1</definedName>
    <definedName name="zxd">#N/A</definedName>
    <definedName name="ZXDFASDF">#REF!</definedName>
    <definedName name="zz">#REF!</definedName>
    <definedName name="ㄱ" localSheetId="0">#REF!</definedName>
    <definedName name="ㄱ">#REF!</definedName>
    <definedName name="ㄱ.">#REF!</definedName>
    <definedName name="ㄱ1">#REF!</definedName>
    <definedName name="ㄱ2">#REF!</definedName>
    <definedName name="ㄱ4">#REF!</definedName>
    <definedName name="ㄱㄱ" hidden="1">{#N/A,"수불부",FALSE,"사급자재수불서";#N/A,"수불부",FALSE,"사급자재수불서"}</definedName>
    <definedName name="ㄱㄱㄱ">#REF!</definedName>
    <definedName name="ㄱㄱㄱ_11">#REF!</definedName>
    <definedName name="ㄱㄱㄱ_8">#REF!</definedName>
    <definedName name="ㄱㄱㄱㄱ">#REF!</definedName>
    <definedName name="ㄱㄱㄱㄱㄱ">#REF!</definedName>
    <definedName name="ㄱ내역">#REF!</definedName>
    <definedName name="ㄱㄷ" localSheetId="0">#REF!</definedName>
    <definedName name="ㄱㄷ">#REF!</definedName>
    <definedName name="ㄱㄷㅂㄱㅈ">{#N/A,#N/A,FALSE,"2~8번"}</definedName>
    <definedName name="ㄱㄷㅇ" localSheetId="0">#REF!</definedName>
    <definedName name="ㄱㄷㅇ">#REF!</definedName>
    <definedName name="ㄱ단가">#REF!</definedName>
    <definedName name="ㄱ단목">#REF!</definedName>
    <definedName name="ㄱ단산">#REF!</definedName>
    <definedName name="ㄱㅀㅍㅇ">[0]!ㅝㅗ허</definedName>
    <definedName name="ㄱ속속속소">#REF!</definedName>
    <definedName name="ㄱ쇼">#REF!</definedName>
    <definedName name="ㄱ오오오">[123]노임!$B$14</definedName>
    <definedName name="ㄱ일목">#REF!</definedName>
    <definedName name="ㄱ일위">#REF!</definedName>
    <definedName name="ㄱㅈㅎ" hidden="1">#REF!</definedName>
    <definedName name="ㄱ중기">#REF!</definedName>
    <definedName name="ㄱ중목">#REF!</definedName>
    <definedName name="ㄱㅎ">#REF!</definedName>
    <definedName name="가">#REF!</definedName>
    <definedName name="가A" localSheetId="0">#REF!</definedName>
    <definedName name="가A">#REF!</definedName>
    <definedName name="가B" localSheetId="0">#REF!</definedName>
    <definedName name="가B">#REF!</definedName>
    <definedName name="가C" localSheetId="0">#REF!</definedName>
    <definedName name="가C">#REF!</definedName>
    <definedName name="가D" localSheetId="0">#REF!</definedName>
    <definedName name="가D">#REF!</definedName>
    <definedName name="가E" localSheetId="0">#REF!</definedName>
    <definedName name="가E">#REF!</definedName>
    <definedName name="가F" localSheetId="0">#REF!</definedName>
    <definedName name="가F">#REF!</definedName>
    <definedName name="가가">[124]!Macro9</definedName>
    <definedName name="가가가">#N/A</definedName>
    <definedName name="가건물">#REF!</definedName>
    <definedName name="가격" localSheetId="0">#REF!</definedName>
    <definedName name="가격">#REF!</definedName>
    <definedName name="가공기초">#REF!</definedName>
    <definedName name="가관지수링">#REF!</definedName>
    <definedName name="가나">#REF!</definedName>
    <definedName name="가나다">#N/A</definedName>
    <definedName name="가나다람ㅁㅁㅁ">#REF!</definedName>
    <definedName name="가노">#REF!</definedName>
    <definedName name="가도" hidden="1">#REF!</definedName>
    <definedName name="가로">#N/A</definedName>
    <definedName name="가로당">#N/A</definedName>
    <definedName name="가로등">#N/A</definedName>
    <definedName name="가로등기초입력">#N/A</definedName>
    <definedName name="가로등부표1">[39]!Macro13</definedName>
    <definedName name="가로등부표2" localSheetId="0">#REF!,#REF!</definedName>
    <definedName name="가로등부표2">#REF!,#REF!</definedName>
    <definedName name="가로등인공">[125]가로등!$L$37:$Z$38</definedName>
    <definedName name="가로등입력">#N/A</definedName>
    <definedName name="가로등주" localSheetId="0">#REF!</definedName>
    <definedName name="가로등주">#REF!</definedName>
    <definedName name="가몰탈">#REF!</definedName>
    <definedName name="가설공사" localSheetId="0">#REF!</definedName>
    <definedName name="가설공사">#REF!</definedName>
    <definedName name="가설공사비" localSheetId="0">#REF!</definedName>
    <definedName name="가설공사비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[126]데이타!$E$2</definedName>
    <definedName name="가시나무R5">[126]데이타!$E$3</definedName>
    <definedName name="가시나무R6">[126]데이타!$E$4</definedName>
    <definedName name="가시나무R8">[126]데이타!$E$5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아" hidden="1">#N/A</definedName>
    <definedName name="가외">[103]기준표!$B$7</definedName>
    <definedName name="가원형4회">#REF!</definedName>
    <definedName name="가이즈까향1204">[126]데이타!$E$6</definedName>
    <definedName name="가이즈까향1505">[126]데이타!$E$7</definedName>
    <definedName name="가이즈까향2006">[126]데이타!$E$8</definedName>
    <definedName name="가이즈까향2008">[126]데이타!$E$9</definedName>
    <definedName name="가이즈까향2510">[126]데이타!$E$10</definedName>
    <definedName name="가중나무B10">[126]데이타!$E$19</definedName>
    <definedName name="가중나무B4">[126]데이타!$E$15</definedName>
    <definedName name="가중나무B5">[126]데이타!$E$16</definedName>
    <definedName name="가중나무B6">[126]데이타!$E$17</definedName>
    <definedName name="가중나무B8">[126]데이타!$E$18</definedName>
    <definedName name="가철근">#REF!</definedName>
    <definedName name="가콘25">#REF!</definedName>
    <definedName name="가콘40">#REF!</definedName>
    <definedName name="가하라라리">#REF!</definedName>
    <definedName name="각부제원">#REF!</definedName>
    <definedName name="각재" localSheetId="0">'[25]단가 및 재료비'!$S$148</definedName>
    <definedName name="각재">'[127]단가 및 재료비'!$S$171</definedName>
    <definedName name="각종단가">#REF!</definedName>
    <definedName name="간노" localSheetId="0">#REF!</definedName>
    <definedName name="간노">#REF!</definedName>
    <definedName name="간노율">#N/A</definedName>
    <definedName name="간선변경">BlankMacro1</definedName>
    <definedName name="간선특성">#REF!</definedName>
    <definedName name="간접">#REF!</definedName>
    <definedName name="간접경비" hidden="1">#REF!</definedName>
    <definedName name="간접경비2">#REF!</definedName>
    <definedName name="간접노무비" localSheetId="0">#REF!</definedName>
    <definedName name="간접노무비">#REF!</definedName>
    <definedName name="간접노무비_8">#REF!</definedName>
    <definedName name="간접재료비" localSheetId="0">#REF!</definedName>
    <definedName name="간접재료비">#REF!</definedName>
    <definedName name="간지">#N/A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R10">[126]데이타!$E$24</definedName>
    <definedName name="감R12">[126]데이타!$E$25</definedName>
    <definedName name="감R15">[126]데이타!$E$26</definedName>
    <definedName name="감R5">[126]데이타!$E$20</definedName>
    <definedName name="감R6">[126]데이타!$E$21</definedName>
    <definedName name="감R7">[126]데이타!$E$22</definedName>
    <definedName name="감R8">[126]데이타!$E$23</definedName>
    <definedName name="감나무">#REF!</definedName>
    <definedName name="감독자직성명">[128]준공조서!$C$8</definedName>
    <definedName name="감사">#REF!</definedName>
    <definedName name="감속턱수량">#REF!</definedName>
    <definedName name="감시제어설비설치공사" localSheetId="0">#REF!</definedName>
    <definedName name="감시제어설비설치공사">#REF!</definedName>
    <definedName name="감철근">#REF!</definedName>
    <definedName name="갑" localSheetId="0">#REF!</definedName>
    <definedName name="갑">#REF!</definedName>
    <definedName name="갑03">#REF!</definedName>
    <definedName name="갑지">#N/A</definedName>
    <definedName name="갑지1">#REF!</definedName>
    <definedName name="갑지2">#REF!</definedName>
    <definedName name="갑지2_1">#REF!</definedName>
    <definedName name="갑지2_2">#REF!</definedName>
    <definedName name="강_동바리">[129]수량산출!#REF!</definedName>
    <definedName name="강_비계">[129]수량산출!#REF!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관">'[130]단가 및 재료비'!$S$161</definedName>
    <definedName name="강관동바리">'[130]단가 및 재료비'!$S$189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아지" hidden="1">#N/A</definedName>
    <definedName name="강의">#REF!</definedName>
    <definedName name="강재거푸집">#REF!</definedName>
    <definedName name="강탄성계수" localSheetId="0">#REF!</definedName>
    <definedName name="강탄성계수">#REF!</definedName>
    <definedName name="개_보_수_증_축_공_사_비">[131]정공공사!#REF!</definedName>
    <definedName name="개객">[124]!Macro6</definedName>
    <definedName name="개거" hidden="1">#REF!</definedName>
    <definedName name="개거수량">#REF!</definedName>
    <definedName name="개고">#REF!</definedName>
    <definedName name="개고분">#REF!</definedName>
    <definedName name="개나리12">[126]데이타!$E$31</definedName>
    <definedName name="개나리3">[126]데이타!$E$27</definedName>
    <definedName name="개나리5">[126]데이타!$E$28</definedName>
    <definedName name="개나리7">[126]데이타!$E$29</definedName>
    <definedName name="개나리9">[126]데이타!$E$30</definedName>
    <definedName name="개량철거연장">#REF!</definedName>
    <definedName name="개량폐쇄연장">#REF!</definedName>
    <definedName name="개미">#REF!</definedName>
    <definedName name="개보">#REF!</definedName>
    <definedName name="개보분">#REF!</definedName>
    <definedName name="개보수총괄">#REF!</definedName>
    <definedName name="개비">#REF!</definedName>
    <definedName name="개비분">#REF!</definedName>
    <definedName name="개소" localSheetId="0">#REF!</definedName>
    <definedName name="개소">#REF!</definedName>
    <definedName name="개소당" localSheetId="0">#REF!</definedName>
    <definedName name="개소당">#REF!</definedName>
    <definedName name="개수">#REF!</definedName>
    <definedName name="개쉬땅1204">[126]데이타!$E$32</definedName>
    <definedName name="개쉬땅1506">[126]데이타!$E$33</definedName>
    <definedName name="개아">#REF!</definedName>
    <definedName name="개아분">#REF!</definedName>
    <definedName name="개아콘">#REF!</definedName>
    <definedName name="개아콘분">#REF!</definedName>
    <definedName name="개연장구경">#REF!</definedName>
    <definedName name="개연장길이">#REF!</definedName>
    <definedName name="개요2">[132]정공공사!#REF!</definedName>
    <definedName name="개철거구경">#REF!</definedName>
    <definedName name="개철폐복">#REF!,#REF!,#REF!</definedName>
    <definedName name="개콘">#REF!</definedName>
    <definedName name="개콘분">#REF!</definedName>
    <definedName name="개토공집계">#REF!</definedName>
    <definedName name="갱부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_3">[129]수량산출!#REF!</definedName>
    <definedName name="거_4" localSheetId="0">#REF!</definedName>
    <definedName name="거_4">[129]수량산출!#REF!</definedName>
    <definedName name="거_44">[129]수량산출!$R$20</definedName>
    <definedName name="거_6" localSheetId="0">#REF!</definedName>
    <definedName name="거_6">[129]수량산출!#REF!</definedName>
    <definedName name="거거거">#N/A</definedName>
    <definedName name="거더">#REF!</definedName>
    <definedName name="거더임">#REF!</definedName>
    <definedName name="거더임2">#REF!</definedName>
    <definedName name="거리">#REF!</definedName>
    <definedName name="거리1">#REF!</definedName>
    <definedName name="거리2">#REF!</definedName>
    <definedName name="거리3">#REF!</definedName>
    <definedName name="거리4">#REF!</definedName>
    <definedName name="거친마감">#REF!</definedName>
    <definedName name="거푸경">#REF!</definedName>
    <definedName name="거푸노">#REF!</definedName>
    <definedName name="거푸재">#REF!</definedName>
    <definedName name="거푸집">#REF!</definedName>
    <definedName name="거푸집3노">#REF!</definedName>
    <definedName name="거푸집3재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ㅏ" hidden="1">#N/A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축" hidden="1">{#N/A,#N/A,TRUE,"토적및재료집계";#N/A,#N/A,TRUE,"토적및재료집계";#N/A,#N/A,TRUE,"단위량"}</definedName>
    <definedName name="건축목공" localSheetId="0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원가" localSheetId="0">[133]전기!$B$4:$B$163</definedName>
    <definedName name="건축원가" hidden="1">'[134]2-1. 경관조명 내역총괄표'!$B$4:$B$163</definedName>
    <definedName name="걷기고압">#REF!</definedName>
    <definedName name="걷기일반">#REF!</definedName>
    <definedName name="검토표지">#REF!</definedName>
    <definedName name="겉표지">#REF!</definedName>
    <definedName name="게게">[124]!Macro7</definedName>
    <definedName name="겨겨">[124]!Macro5</definedName>
    <definedName name="견" localSheetId="0">#REF!,#REF!</definedName>
    <definedName name="견">#REF!,#REF!</definedName>
    <definedName name="견저서" hidden="1">{#N/A,#N/A,FALSE,"제목"}</definedName>
    <definedName name="견적" localSheetId="0">#REF!</definedName>
    <definedName name="견적">#REF!</definedName>
    <definedName name="견적_11">#REF!</definedName>
    <definedName name="견적_8">#REF!</definedName>
    <definedName name="견적A">#N/A</definedName>
    <definedName name="견적내역" hidden="1">{#N/A,#N/A,FALSE,"부대1"}</definedName>
    <definedName name="견적단가" localSheetId="0">[135]견적단가!$A$3:$K$131</definedName>
    <definedName name="견적단가">[136]견적단가!$A$3:$K$131</definedName>
    <definedName name="견적대비표" localSheetId="0">#REF!</definedName>
    <definedName name="견적대비표">#REF!</definedName>
    <definedName name="견적서" localSheetId="0">#REF!</definedName>
    <definedName name="견적서">#REF!</definedName>
    <definedName name="견적탱크">#REF!</definedName>
    <definedName name="견적품의">#REF!</definedName>
    <definedName name="견출공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결속">#REF!</definedName>
    <definedName name="결속선">#REF!</definedName>
    <definedName name="결정치">#REF!</definedName>
    <definedName name="겹동백1002">[126]데이타!$E$145</definedName>
    <definedName name="겹동백1204">[126]데이타!$E$146</definedName>
    <definedName name="겹동백1506">[126]데이타!$E$147</definedName>
    <definedName name="겹벗R6">[126]데이타!$E$34</definedName>
    <definedName name="겹벗R8">[126]데이타!$E$35</definedName>
    <definedName name="겹철쭉0304">[126]데이타!$E$36</definedName>
    <definedName name="겹철쭉0506">[126]데이타!$E$37</definedName>
    <definedName name="겹철쭉0608">[126]데이타!$E$38</definedName>
    <definedName name="겹철쭉0810">[126]데이타!$E$39</definedName>
    <definedName name="겹철쭉0812">[126]데이타!$E$40</definedName>
    <definedName name="경" hidden="1">{#N/A,"수불부",FALSE,"사급자재수불서";#N/A,"수불부",FALSE,"사급자재수불서"}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계블럭연장" hidden="1">[137]조명시설!#REF!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 hidden="1">#REF!</definedName>
    <definedName name="경계석노">#REF!</definedName>
    <definedName name="경관" localSheetId="0">#REF!</definedName>
    <definedName name="경관">#REF!</definedName>
    <definedName name="경기노임" localSheetId="0">#REF!</definedName>
    <definedName name="경기노임">#REF!</definedName>
    <definedName name="경도급">#REF!</definedName>
    <definedName name="경비" localSheetId="0">#REF!</definedName>
    <definedName name="경비">#REF!</definedName>
    <definedName name="經費">#REF!</definedName>
    <definedName name="경비배부">#REF!</definedName>
    <definedName name="경비배부율">#REF!</definedName>
    <definedName name="경비율" localSheetId="0">#REF!</definedName>
    <definedName name="경비율">#REF!</definedName>
    <definedName name="경비합">#REF!</definedName>
    <definedName name="경암">#REF!</definedName>
    <definedName name="경용">[0]!WWF</definedName>
    <definedName name="경운기경">#REF!</definedName>
    <definedName name="경운기노">#REF!</definedName>
    <definedName name="경운기재">#REF!</definedName>
    <definedName name="경유">#REF!</definedName>
    <definedName name="경회사">#REF!</definedName>
    <definedName name="계" localSheetId="0">#REF!</definedName>
    <definedName name="계">#REF!</definedName>
    <definedName name="계_①___⑦">#REF!</definedName>
    <definedName name="계곡부침사지">#N/A</definedName>
    <definedName name="계산조건" localSheetId="0">#REF!,#REF!</definedName>
    <definedName name="계산조건">#REF!,#REF!</definedName>
    <definedName name="계산조건1">[39]!Macro6</definedName>
    <definedName name="계수B5">[126]데이타!$E$41</definedName>
    <definedName name="계수B6">[126]데이타!$E$42</definedName>
    <definedName name="계수B8">[126]데이타!$E$43</definedName>
    <definedName name="계수나무6노무">#REF!</definedName>
    <definedName name="계수나무6재료">#REF!</definedName>
    <definedName name="계약보증금납부서" localSheetId="0">#REF!</definedName>
    <definedName name="계약보증금납부서">#REF!</definedName>
    <definedName name="계약서" localSheetId="0">#REF!</definedName>
    <definedName name="계약서">#REF!</definedName>
    <definedName name="계장">#REF!</definedName>
    <definedName name="계장공" localSheetId="0">#REF!</definedName>
    <definedName name="계장공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내역">#REF!</definedName>
    <definedName name="계획고1">#REF!</definedName>
    <definedName name="고강직경D13">#REF!</definedName>
    <definedName name="고강직경D16_25">#REF!</definedName>
    <definedName name="고강직경D29_35">#REF!</definedName>
    <definedName name="고고">#N/A</definedName>
    <definedName name="고고고">#N/A</definedName>
    <definedName name="고광3">[126]데이타!$E$44</definedName>
    <definedName name="고광5">[126]데이타!$E$45</definedName>
    <definedName name="고급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배" localSheetId="0">[58]설계예산서!#REF!</definedName>
    <definedName name="고배">[58]설계예산서!#REF!</definedName>
    <definedName name="고배단가2" localSheetId="0">[58]예산내역서!#REF!</definedName>
    <definedName name="고배단가2">[58]예산내역서!#REF!</definedName>
    <definedName name="고보" localSheetId="0">#REF!</definedName>
    <definedName name="고보">#REF!</definedName>
    <definedName name="고압">#REF!</definedName>
    <definedName name="고압_8">#REF!</definedName>
    <definedName name="고압블럭수량">#REF!</definedName>
    <definedName name="고압전력요금">'[138]기초입력 DATA'!$E$47</definedName>
    <definedName name="고압케이블전공" localSheetId="0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영서">#REF!</definedName>
    <definedName name="고용">#REF!</definedName>
    <definedName name="고용보험료">#REF!</definedName>
    <definedName name="고재" localSheetId="0">#REF!</definedName>
    <definedName name="고재">#REF!</definedName>
    <definedName name="고정차고부속동신설수량" localSheetId="0">'[10]30집계표'!$A$4:$O$134</definedName>
    <definedName name="고정차고부속동신설수량">'[11]30집계표'!$A$4:$O$134</definedName>
    <definedName name="고케" localSheetId="0">#REF!</definedName>
    <definedName name="고케">#REF!</definedName>
    <definedName name="고ㅗㄱ">[124]!Macro8</definedName>
    <definedName name="곡관1">#REF!</definedName>
    <definedName name="곡관2">#REF!</definedName>
    <definedName name="곡관3">#REF!</definedName>
    <definedName name="곡관4">#REF!</definedName>
    <definedName name="골재1">#REF!</definedName>
    <definedName name="골재집계">#REF!</definedName>
    <definedName name="곰솔2508">[139]데이타!$E$46</definedName>
    <definedName name="곰솔3010">[126]데이타!$E$47</definedName>
    <definedName name="곰솔R10">[126]데이타!$E$48</definedName>
    <definedName name="곰솔R12">[126]데이타!$E$49</definedName>
    <definedName name="곰솔R15">[126]데이타!$E$50</definedName>
    <definedName name="곱">[87]DATE!$I$24:$I$85</definedName>
    <definedName name="곱곱">[140]DATE!$I$24:$I$85</definedName>
    <definedName name="공">#REF!</definedName>
    <definedName name="공______사______명">#REF!</definedName>
    <definedName name="공___사____원____가">#REF!</definedName>
    <definedName name="공_량_산_출_서">#REF!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구및예비품">#REF!</definedName>
    <definedName name="공구손료" localSheetId="0">#REF!</definedName>
    <definedName name="공구손료">#REF!</definedName>
    <definedName name="공급">[79]내역!#REF!</definedName>
    <definedName name="공급가액" localSheetId="0">#REF!</definedName>
    <definedName name="공급가액">#REF!</definedName>
    <definedName name="공급가액_8">#REF!</definedName>
    <definedName name="공기">#REF!</definedName>
    <definedName name="공기_배관물량" localSheetId="0">#REF!</definedName>
    <definedName name="공기_배관물량">#REF!</definedName>
    <definedName name="공기변실" localSheetId="0">#REF!</definedName>
    <definedName name="공기변실">#REF!</definedName>
    <definedName name="공기압축기3.5경비">[25]중기사용료산출근거!$G$35</definedName>
    <definedName name="공기압축기3.5노무비">[25]중기사용료산출근거!$G$39</definedName>
    <definedName name="공기압축기3.5재료비">[25]중기사용료산출근거!$G$43</definedName>
    <definedName name="공동구공">#REF!</definedName>
    <definedName name="공동구공집계표">#REF!</definedName>
    <definedName name="공량">'[141]중강당 내역'!#REF!</definedName>
    <definedName name="공량산출서">'[142]원가계산서 '!$D$4</definedName>
    <definedName name="공명">[143]도급예산내역서봉투!$C$5</definedName>
    <definedName name="공비" localSheetId="0">#REF!</definedName>
    <definedName name="공비">#REF!</definedName>
    <definedName name="공사감독자" localSheetId="0">#REF!</definedName>
    <definedName name="공사감독자">#REF!</definedName>
    <definedName name="공사금액">#REF!</definedName>
    <definedName name="공사명" localSheetId="0">#REF!</definedName>
    <definedName name="공사명">#REF!</definedName>
    <definedName name="공사명_1">#REF!</definedName>
    <definedName name="공사명_2">#REF!</definedName>
    <definedName name="공사비" localSheetId="0">#REF!</definedName>
    <definedName name="공사비">#REF!</definedName>
    <definedName name="공사비_8">#REF!</definedName>
    <definedName name="공사비산출">#REF!</definedName>
    <definedName name="공사원가" localSheetId="0">#REF!</definedName>
    <definedName name="공사원가">#REF!</definedName>
    <definedName name="공사원가계산서" hidden="1">{#N/A,#N/A,TRUE,"토적및재료집계";#N/A,#N/A,TRUE,"토적및재료집계";#N/A,#N/A,TRUE,"단위량"}</definedName>
    <definedName name="공사원가계산서경비소계">[143]공사원가계산서!$C$22</definedName>
    <definedName name="공사원가계산서노무비">[143]공사원가계산서!$C$9</definedName>
    <definedName name="공사원가계산서재료비">[143]공사원가계산서!$C$6</definedName>
    <definedName name="공압축3.5간재">'[144]기계경비(시간당)'!$H$248</definedName>
    <definedName name="공압축3.5노무">'[144]기계경비(시간당)'!$H$244</definedName>
    <definedName name="공압축3.5노무야간">'[144]기계경비(시간당)'!$H$245</definedName>
    <definedName name="공압축3.5손료">'[144]기계경비(시간당)'!$H$243</definedName>
    <definedName name="공압축7.1간재">'[144]기계경비(시간당)'!$H$256</definedName>
    <definedName name="공압축7.1노무">'[144]기계경비(시간당)'!$H$252</definedName>
    <definedName name="공압축7.1노무야간">'[144]기계경비(시간당)'!$H$253</definedName>
    <definedName name="공압축7.1손료">'[144]기계경비(시간당)'!$H$251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공유">#N/A</definedName>
    <definedName name="공일" localSheetId="0">#REF!</definedName>
    <definedName name="공일">#REF!</definedName>
    <definedName name="공일_11">#REF!</definedName>
    <definedName name="공일_8">#REF!</definedName>
    <definedName name="공장동" hidden="1">#REF!</definedName>
    <definedName name="공정">#REF!</definedName>
    <definedName name="공정1" localSheetId="0">#REF!</definedName>
    <definedName name="공정1">#REF!</definedName>
    <definedName name="공정2" localSheetId="0">#REF!</definedName>
    <definedName name="공정2">#REF!</definedName>
    <definedName name="공정3" localSheetId="0">#REF!</definedName>
    <definedName name="공정3">#REF!</definedName>
    <definedName name="공정4" localSheetId="0">#REF!</definedName>
    <definedName name="공정4">#REF!</definedName>
    <definedName name="공정5" localSheetId="0">#REF!</definedName>
    <definedName name="공정5">#REF!</definedName>
    <definedName name="공정6" localSheetId="0">#REF!</definedName>
    <definedName name="공정6">#REF!</definedName>
    <definedName name="공정코드">#REF!</definedName>
    <definedName name="공정표" localSheetId="0">#REF!</definedName>
    <definedName name="공정표">#REF!</definedName>
    <definedName name="공제">#REF!</definedName>
    <definedName name="공조실급수2">#REF!</definedName>
    <definedName name="공종" localSheetId="0">#REF!</definedName>
    <definedName name="공종">'[145]효성CB 1P기초'!#REF!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10_1">#REF!</definedName>
    <definedName name="공종10_2">#REF!</definedName>
    <definedName name="공종A">#REF!</definedName>
    <definedName name="공종AC">#REF!</definedName>
    <definedName name="공종간지" hidden="1">[146]수량집계!#REF!</definedName>
    <definedName name="공종고압">#REF!</definedName>
    <definedName name="공종대가">[147]내역서01!$A$6:$N$600</definedName>
    <definedName name="공종별내역서">#REF!</definedName>
    <definedName name="공종분류">OFFSET(#REF!,0,0,COUNTA(#REF!),1)</definedName>
    <definedName name="공종집계">#REF!</definedName>
    <definedName name="공지">#REF!</definedName>
    <definedName name="공통">#REF!</definedName>
    <definedName name="공통단가" localSheetId="0">#REF!</definedName>
    <definedName name="공통단가">#REF!</definedName>
    <definedName name="공통일위">#REF!</definedName>
    <definedName name="공현2교철근집계표" localSheetId="0">#REF!</definedName>
    <definedName name="공현2교철근집계표">#REF!</definedName>
    <definedName name="곻">#N/A</definedName>
    <definedName name="과세표준">IF(#REF!="주거전용 건축물",주거전용,기타부동산)</definedName>
    <definedName name="과세표준1">IF(#REF!="주거전용 건축물",주거전용,기타부동산)</definedName>
    <definedName name="과업명">#REF!</definedName>
    <definedName name="관_지" localSheetId="0">#REF!</definedName>
    <definedName name="관_지">[148]수량산출!#REF!</definedName>
    <definedName name="관갉" localSheetId="0">#REF!,#REF!,#REF!</definedName>
    <definedName name="관갉">#REF!,#REF!,#REF!</definedName>
    <definedName name="관경1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 localSheetId="0">#REF!,#REF!,#REF!</definedName>
    <definedName name="관급">#REF!,#REF!,#REF!</definedName>
    <definedName name="관급_1">#REF!,#REF!,#REF!</definedName>
    <definedName name="관급_2">#REF!,#REF!,#REF!</definedName>
    <definedName name="관급_8">(#REF!,#REF!,#REF!)</definedName>
    <definedName name="관급1" localSheetId="0">#REF!,#REF!,#REF!</definedName>
    <definedName name="관급1">#REF!,#REF!,#REF!</definedName>
    <definedName name="관급단가" localSheetId="0">#REF!</definedName>
    <definedName name="관급단가">#REF!</definedName>
    <definedName name="관급단가_8">#REF!</definedName>
    <definedName name="관급자재" localSheetId="0">#REF!,#REF!,#REF!</definedName>
    <definedName name="관급자재">#REF!</definedName>
    <definedName name="관급자재내역서">#REF!,#REF!,#REF!</definedName>
    <definedName name="관급자재대">#N/A</definedName>
    <definedName name="관급자재비" localSheetId="0">#REF!</definedName>
    <definedName name="관급자재비">#REF!</definedName>
    <definedName name="관급자재비_8">#REF!</definedName>
    <definedName name="관급재료비">#REF!</definedName>
    <definedName name="관급집계">BlankMacro1</definedName>
    <definedName name="관로">#REF!</definedName>
    <definedName name="관로공내부">#REF!</definedName>
    <definedName name="관로연장거리" localSheetId="0">#REF!</definedName>
    <definedName name="관로연장거리">#REF!</definedName>
    <definedName name="관로조서">#REF!</definedName>
    <definedName name="관로터파기">[149]!돌아가기</definedName>
    <definedName name="관로터파기_1">#NAME?</definedName>
    <definedName name="관리비" hidden="1">#REF!</definedName>
    <definedName name="관목계">#REF!</definedName>
    <definedName name="관악IC교">[150]Sheet1!#REF!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정지반고" localSheetId="0">#REF!</definedName>
    <definedName name="관정지반고">#REF!</definedName>
    <definedName name="관제원">#REF!</definedName>
    <definedName name="관지수판" localSheetId="0">#REF!</definedName>
    <definedName name="관지수판">[148]수량산출!#REF!</definedName>
    <definedName name="관체적">#REF!</definedName>
    <definedName name="광나무1003">[126]데이타!$E$51</definedName>
    <definedName name="광나무1203">[126]데이타!$E$52</definedName>
    <definedName name="광나무1506">[126]데이타!$E$53</definedName>
    <definedName name="광명" localSheetId="0">#REF!</definedName>
    <definedName name="광명">#REF!</definedName>
    <definedName name="광섬유일위">#REF!</definedName>
    <definedName name="광속">#REF!</definedName>
    <definedName name="광영">[0]!ㅁㄴㄹㅇㄹ</definedName>
    <definedName name="광원의종류">#REF!</definedName>
    <definedName name="광케이블설치사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통신설치사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광편백0405">[126]데이타!$E$153</definedName>
    <definedName name="광편백0507">[126]데이타!$E$154</definedName>
    <definedName name="광편백0509">[126]데이타!$E$155</definedName>
    <definedName name="교1">#REF!</definedName>
    <definedName name="교각">#REF!</definedName>
    <definedName name="교각토공">#REF!</definedName>
    <definedName name="교각토공1">#REF!</definedName>
    <definedName name="교대2">[6]Sheet1!#REF!</definedName>
    <definedName name="교대21">'[6]Sheet1 (2)'!#REF!</definedName>
    <definedName name="교대22">#REF!</definedName>
    <definedName name="교대보호블럭_설치">#REF!</definedName>
    <definedName name="교대접합공">#REF!</definedName>
    <definedName name="교대펄근집계">{#N/A,#N/A,FALSE,"배수1"}</definedName>
    <definedName name="교량배수시설공">#REF!</definedName>
    <definedName name="교량점검등" localSheetId="0">#REF!</definedName>
    <definedName name="교량점검등">#REF!</definedName>
    <definedName name="교량철근량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연장구경">#REF!</definedName>
    <definedName name="교연장구경2">#REF!</definedName>
    <definedName name="교연장길이">#REF!</definedName>
    <definedName name="교연장길이2">#REF!</definedName>
    <definedName name="교좌받침공">#REF!</definedName>
    <definedName name="교철거구경">#REF!</definedName>
    <definedName name="교철거구경2">#REF!</definedName>
    <definedName name="교철폐복">#REF!,#REF!,#REF!</definedName>
    <definedName name="교철폐복2">#REF!,#REF!,#REF!</definedName>
    <definedName name="교체철거연장">#REF!</definedName>
    <definedName name="교체철거연장2">#REF!</definedName>
    <definedName name="교체페쇄연장">#REF!</definedName>
    <definedName name="교체폐쇄연장">#REF!</definedName>
    <definedName name="교체폐쇄연장2">#REF!</definedName>
    <definedName name="교토공집계">#REF!</definedName>
    <definedName name="교통2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구">#REF!</definedName>
    <definedName name="구구구">#N/A</definedName>
    <definedName name="구랑2교">#REF!</definedName>
    <definedName name="구랑교">#REF!</definedName>
    <definedName name="구름">#N/A</definedName>
    <definedName name="구멍높이" localSheetId="0">#REF!</definedName>
    <definedName name="구멍높이">#REF!</definedName>
    <definedName name="구배1">#REF!</definedName>
    <definedName name="구분">#REF!</definedName>
    <definedName name="구분1">BlankMacro1</definedName>
    <definedName name="구분A">#REF!</definedName>
    <definedName name="구분AC">#REF!</definedName>
    <definedName name="구분고압">#REF!</definedName>
    <definedName name="구상나무1505">[126]데이타!$E$69</definedName>
    <definedName name="구상나무2008">[126]데이타!$E$70</definedName>
    <definedName name="구상나무2510">[126]데이타!$E$71</definedName>
    <definedName name="구상나무3012">[126]데이타!$E$72</definedName>
    <definedName name="구조물R" localSheetId="0">[151]구조물!#REF!</definedName>
    <definedName name="구조물R">[151]구조물!#REF!</definedName>
    <definedName name="구조물공">#N/A</definedName>
    <definedName name="구조물공수량집계표">#REF!</definedName>
    <definedName name="구조물깨기">#REF!</definedName>
    <definedName name="구천수량이동">#REF!</definedName>
    <definedName name="구철거구경">#REF!</definedName>
    <definedName name="구체콘">#REF!</definedName>
    <definedName name="구축철거연장">#REF!</definedName>
    <definedName name="구축폐쇄연장">#REF!</definedName>
    <definedName name="국소카운팅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굵기">[149]!굵기</definedName>
    <definedName name="굵기_1">#NAME?</definedName>
    <definedName name="권">[152]DATE!$I$24:$I$85</definedName>
    <definedName name="권권">[153]DATE!$I$24:$I$85</definedName>
    <definedName name="궤도공">#REF!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규____격">#REF!</definedName>
    <definedName name="규격" localSheetId="0">#REF!</definedName>
    <definedName name="규격">[87]DATE!$C$24:$C$85</definedName>
    <definedName name="그래픽">#REF!</definedName>
    <definedName name="그레이더3.6">#REF!</definedName>
    <definedName name="그레이더경">#REF!</definedName>
    <definedName name="그레이더노">#REF!</definedName>
    <definedName name="그레이더속도">#REF!</definedName>
    <definedName name="그레이더재">#REF!</definedName>
    <definedName name="그레이더효율">#REF!</definedName>
    <definedName name="근01">#REF!</definedName>
    <definedName name="근거1">#REF!</definedName>
    <definedName name="근재">#REF!</definedName>
    <definedName name="금마타리">#REF!</definedName>
    <definedName name="금속">#REF!</definedName>
    <definedName name="금속앵카_M10×250L" localSheetId="0">#REF!</definedName>
    <definedName name="금속앵카_M10×250L">#REF!</definedName>
    <definedName name="금송1006">[126]데이타!$E$73</definedName>
    <definedName name="금송1208">[126]데이타!$E$74</definedName>
    <definedName name="금송1510">[126]데이타!$E$75</definedName>
    <definedName name="금액">#REF!</definedName>
    <definedName name="금융비용">#REF!</definedName>
    <definedName name="급수전엘보">#REF!</definedName>
    <definedName name="기">#N/A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Q">"기성세부내역서!$B$89"</definedName>
    <definedName name="기경">#REF!</definedName>
    <definedName name="기계">#REF!</definedName>
    <definedName name="기계3">BlankMacro1</definedName>
    <definedName name="기계4">BlankMacro1</definedName>
    <definedName name="기계경비">#REF!</definedName>
    <definedName name="기계공" localSheetId="0">#REF!</definedName>
    <definedName name="기계공">#REF!</definedName>
    <definedName name="기계공_8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공" localSheetId="0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중계펌프내역" localSheetId="0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기">[154]!Macro10</definedName>
    <definedName name="기기단가">#REF!</definedName>
    <definedName name="기기설치" localSheetId="0">#REF!</definedName>
    <definedName name="기기설치">#REF!</definedName>
    <definedName name="기기수량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단위">[155]금광1터널!$B$92</definedName>
    <definedName name="기본2">#REF!</definedName>
    <definedName name="기본출구형광조도기여">[155]금광1터널!$D$83</definedName>
    <definedName name="기본출구형광휘도기여">[155]금광1터널!$E$83</definedName>
    <definedName name="기본형광휘도기여">[155]금광1터널!$E$84</definedName>
    <definedName name="기성차수">#REF!</definedName>
    <definedName name="기성품">BlankMacro1</definedName>
    <definedName name="기안갑">#REF!</definedName>
    <definedName name="기안을">#REF!</definedName>
    <definedName name="기자재수량">#REF!</definedName>
    <definedName name="기준">#REF!</definedName>
    <definedName name="기초" localSheetId="0">#REF!</definedName>
    <definedName name="기초">'[156]9509'!$A$3:$Y$665</definedName>
    <definedName name="기초구하기" localSheetId="0">#REF!</definedName>
    <definedName name="기초구하기">#REF!</definedName>
    <definedName name="기초길이">#REF!</definedName>
    <definedName name="기초단가">#REF!</definedName>
    <definedName name="기초단가1">#REF!</definedName>
    <definedName name="기초데이타" localSheetId="0">#REF!</definedName>
    <definedName name="기초데이타">#REF!</definedName>
    <definedName name="기초두께">#REF!</definedName>
    <definedName name="기초산출조서">#REF!</definedName>
    <definedName name="기초콘">#REF!</definedName>
    <definedName name="기초키길이">#REF!</definedName>
    <definedName name="기초폭">#REF!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두께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 localSheetId="0">#N/A</definedName>
    <definedName name="기타">#REF!</definedName>
    <definedName name="기타01">#REF!</definedName>
    <definedName name="기타02">#REF!</definedName>
    <definedName name="기타03">#REF!</definedName>
    <definedName name="기타경비" localSheetId="0">#REF!</definedName>
    <definedName name="기타경비">#REF!</definedName>
    <definedName name="기타경비.입력">#N/A</definedName>
    <definedName name="기타경비__입력">#N/A</definedName>
    <definedName name="기타경비_8">#REF!</definedName>
    <definedName name="기타경비4">#N/A</definedName>
    <definedName name="기타경비건축">#REF!</definedName>
    <definedName name="기타경비요율">#N/A</definedName>
    <definedName name="기타경비요율.">#N/A</definedName>
    <definedName name="기타경비조경">#REF!</definedName>
    <definedName name="기타경비토목">#REF!</definedName>
    <definedName name="기타부동산">#REF!</definedName>
    <definedName name="기타비목">#REF!</definedName>
    <definedName name="기타이설비">#REF!</definedName>
    <definedName name="기타자재">#N/A</definedName>
    <definedName name="기호" localSheetId="0">#REF!</definedName>
    <definedName name="기호">#REF!</definedName>
    <definedName name="길행이" localSheetId="0">#REF!</definedName>
    <definedName name="길행이">#REF!</definedName>
    <definedName name="김" localSheetId="0">{#N/A,#N/A,FALSE,"명세표"}</definedName>
    <definedName name="김">'[157]9811'!$A$3:$AD$1530</definedName>
    <definedName name="김개똥">#N/A</definedName>
    <definedName name="김대흥">#N/A</definedName>
    <definedName name="김미선" localSheetId="0">#REF!</definedName>
    <definedName name="김미선">#REF!</definedName>
    <definedName name="김미영">#N/A</definedName>
    <definedName name="김민정">[0]!BlankMacro1</definedName>
    <definedName name="김용식">#REF!</definedName>
    <definedName name="김정">#N/A</definedName>
    <definedName name="김종">#REF!</definedName>
    <definedName name="김종현" localSheetId="0">#REF!</definedName>
    <definedName name="김종현">#REF!</definedName>
    <definedName name="김해변경분">#N/A</definedName>
    <definedName name="깊이">#REF!</definedName>
    <definedName name="깨기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총괄.">#REF!</definedName>
    <definedName name="깨기콤A">#REF!</definedName>
    <definedName name="깨기콤ACA">#REF!</definedName>
    <definedName name="깨기콤ACC">#REF!</definedName>
    <definedName name="깨기콤C">#REF!</definedName>
    <definedName name="꺽쇠">#REF!</definedName>
    <definedName name="껍대기">[158]토목!$A$2:$M$1916</definedName>
    <definedName name="꽃복숭아R3">[126]데이타!$E$58</definedName>
    <definedName name="꽃복숭아R4">[126]데이타!$E$59</definedName>
    <definedName name="꽃복숭아R5">[126]데이타!$E$60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[126]데이타!$E$64</definedName>
    <definedName name="꽃사과R4">[126]데이타!$E$61</definedName>
    <definedName name="꽃사과R6">[126]데이타!$E$62</definedName>
    <definedName name="꽃사과R8">[126]데이타!$E$63</definedName>
    <definedName name="꽃아그배R10">[126]데이타!$E$68</definedName>
    <definedName name="꽃아그배R4">[126]데이타!$E$65</definedName>
    <definedName name="꽃아그배R6">[126]데이타!$E$66</definedName>
    <definedName name="꽃아그배R8">[126]데이타!$E$67</definedName>
    <definedName name="꽃창포">#REF!</definedName>
    <definedName name="꽃향유">#REF!</definedName>
    <definedName name="꽝꽝0304">[126]데이타!$E$54</definedName>
    <definedName name="꽝꽝0406">[126]데이타!$E$55</definedName>
    <definedName name="꽝꽝0508">[126]데이타!$E$56</definedName>
    <definedName name="꽝꽝0610">[126]데이타!$E$57</definedName>
    <definedName name="끝장치노">#REF!</definedName>
    <definedName name="끝장치재">#REF!</definedName>
    <definedName name="ㄳㄳ">#REF!</definedName>
    <definedName name="ㄳㄳㄳㄳ" hidden="1">{"'용역비'!$A$4:$C$8"}</definedName>
    <definedName name="ㄴ" hidden="1">#REF!</definedName>
    <definedName name="ㄴ.">#REF!</definedName>
    <definedName name="ㄴ1">#REF!</definedName>
    <definedName name="ㄴ2">#REF!</definedName>
    <definedName name="ㄴ53">#REF!</definedName>
    <definedName name="ㄴㄱㄹ" hidden="1">#REF!</definedName>
    <definedName name="ㄴㄴ" localSheetId="0">#REF!</definedName>
    <definedName name="ㄴㄴ">#REF!</definedName>
    <definedName name="ㄴㄴㄴ">#REF!,#REF!</definedName>
    <definedName name="ㄴㄴㄴㄴ" hidden="1">#REF!</definedName>
    <definedName name="ㄴㄴㄴㄴㄴ">#REF!</definedName>
    <definedName name="ㄴㄴㄴㄴㄴㄴ">#REF!</definedName>
    <definedName name="ㄴㄴㄴㄴㄴㄴㄴ">#REF!</definedName>
    <definedName name="ㄴㄴㄴㄴㄴㄴㄴㄴ" hidden="1">{"'Sheet1'!$D$19","'Sheet1'!$B$22:$E$22"}</definedName>
    <definedName name="ㄴㄴㄴㄴㄴㄴㄴㄴㄴㄴ">#REF!</definedName>
    <definedName name="ㄴㄴㄴㄴㄴㅁ">#REF!</definedName>
    <definedName name="ㄴㄴㅀㅇㅇㅀ">{#N/A,#N/A,FALSE,"부대1"}</definedName>
    <definedName name="ㄴㄴㅁㅁㅇㄴ">#REF!</definedName>
    <definedName name="ㄴㄴㅇ">#REF!</definedName>
    <definedName name="ㄴㄴㅇㅁ" localSheetId="0">#REF!</definedName>
    <definedName name="ㄴㄴㅇㅁ">#REF!</definedName>
    <definedName name="ㄴㄴㅇㅇㄴ">#REF!</definedName>
    <definedName name="ㄴ뉴뉴뉴">[123]노임!$B$6</definedName>
    <definedName name="ㄴㄹ" hidden="1">{#N/A,#N/A,FALSE,"2~8번"}</definedName>
    <definedName name="ㄴㄹㄴ">{#N/A,#N/A,FALSE,"단가표지"}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ㅁㅎㅇㄹ" hidden="1">{#N/A,"수불부",FALSE,"사급자재수불서";#N/A,"수불부",FALSE,"사급자재수불서"}</definedName>
    <definedName name="ㄴㄹㅇ">{#N/A,#N/A,FALSE,"포장2"}</definedName>
    <definedName name="ㄴㄹㅇㄴㄹㅇ">#REF!</definedName>
    <definedName name="ㄴㅁ">#REF!</definedName>
    <definedName name="ㄴㅁㄴㅇㄹ" hidden="1">#REF!</definedName>
    <definedName name="ㄴㅁㄹㅇ">[159]DATE!$D$24:$D$85</definedName>
    <definedName name="ㄴㅁㄹㅈㄹ" hidden="1">#REF!</definedName>
    <definedName name="ㄴㅁㄻㄴㅇㄹㅇㄴㄹ" hidden="1">{#N/A,"수불부",FALSE,"사급자재수불서";#N/A,"수불부",FALSE,"사급자재수불서"}</definedName>
    <definedName name="ㄴㅁㅁ">#REF!</definedName>
    <definedName name="ㄴㅁㅇㄴㅁㅇ">{#N/A,#N/A,FALSE,"배수1"}</definedName>
    <definedName name="ㄴㅁㅇㄹㅊㅇ">#REF!,#REF!</definedName>
    <definedName name="ㄴㅁㅇㅁ">#N/A</definedName>
    <definedName name="ㄴㅁㅇㅁㄴ" hidden="1">#N/A</definedName>
    <definedName name="ㄴㅁㅇㅇㄴㅇ">#REF!</definedName>
    <definedName name="ㄴㅁㅇㅇㄴㅇㄴ">#REF!</definedName>
    <definedName name="ㄴㅁㅈ">#N/A</definedName>
    <definedName name="ㄴㅂㅈ">#N/A</definedName>
    <definedName name="ㄴㅅㅎㅇㅎㄹㅇ">{#N/A,#N/A,FALSE,"배수2"}</definedName>
    <definedName name="ㄴㅇ">#REF!</definedName>
    <definedName name="ㄴㅇㄴㄴㅁㅁ">#REF!</definedName>
    <definedName name="ㄴㅇㄴㅁ">#N/A</definedName>
    <definedName name="ㄴㅇㄹ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ㄷ" hidden="1">#REF!</definedName>
    <definedName name="ㄴㅇㄹㅇㄷ">#REF!</definedName>
    <definedName name="ㄴㅇㄹㅈㄷ">#REF!</definedName>
    <definedName name="ㄴㅇ류">#REF!</definedName>
    <definedName name="ㄴㅇㄻ" hidden="1">#REF!</definedName>
    <definedName name="ㄴㅇㅀ">#REF!</definedName>
    <definedName name="ㄴㅇㅁ">#N/A</definedName>
    <definedName name="ㄴㅇㅇ" hidden="1">#REF!</definedName>
    <definedName name="ㄴㅇㅍ">#REF!</definedName>
    <definedName name="ㄴㅇㅎㄴㅇ" hidden="1">#N/A</definedName>
    <definedName name="ㄴㅇㅎㄴㅇㅎ">#REF!</definedName>
    <definedName name="ㄴ이라ㅓ">#REF!</definedName>
    <definedName name="ㄴㅊㅍㅌㅊㅍㅌㅊ">#REF!</definedName>
    <definedName name="나" localSheetId="0">#REF!</definedName>
    <definedName name="나">[160]!Macro10</definedName>
    <definedName name="나나">#REF!</definedName>
    <definedName name="나라금융">#N/A</definedName>
    <definedName name="나라종합금융">#N/A</definedName>
    <definedName name="나무">#REF!</definedName>
    <definedName name="나박카스">#N/A</definedName>
    <definedName name="나사식_이음">#REF!</definedName>
    <definedName name="나트륨등이용율" localSheetId="0">#REF!</definedName>
    <definedName name="나트륨등이용율">#REF!</definedName>
    <definedName name="나트륨폭">'[161]고창터널(고창방향)'!#REF!</definedName>
    <definedName name="나트륨폭반">'[161]고창터널(고창방향)'!#REF!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">#REF!</definedName>
    <definedName name="낙상홍1004">[126]데이타!$E$76</definedName>
    <definedName name="낙상홍1506">[126]데이타!$E$77</definedName>
    <definedName name="낙상홍1808">[126]데이타!$E$78</definedName>
    <definedName name="낙상홍2010">[126]데이타!$E$79</definedName>
    <definedName name="낙상홍2515">[126]데이타!$E$80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[126]데이타!$E$84</definedName>
    <definedName name="낙우송R12">[126]데이타!$E$85</definedName>
    <definedName name="낙우송R5">[126]데이타!$E$81</definedName>
    <definedName name="낙우송R6">[126]데이타!$E$82</definedName>
    <definedName name="낙우송R8">[126]데이타!$E$83</definedName>
    <definedName name="낙차공" hidden="1">{#N/A,#N/A,FALSE,"2~8번"}</definedName>
    <definedName name="낙찰">#REF!</definedName>
    <definedName name="낙찰가">#N/A</definedName>
    <definedName name="낙찰내역" hidden="1">{"'단계별시설공사비'!$A$3:$K$51"}</definedName>
    <definedName name="낙찰률" localSheetId="0">#REF!</definedName>
    <definedName name="낙찰률">#REF!</definedName>
    <definedName name="낙찰율">#N/A</definedName>
    <definedName name="낙하물방지공">#REF!</definedName>
    <definedName name="난_경">[148]수량산출!#REF!</definedName>
    <definedName name="난_수">[129]수량산출!$R$39</definedName>
    <definedName name="난간">#REF!</definedName>
    <definedName name="날개벽기초">#REF!</definedName>
    <definedName name="날자">#REF!</definedName>
    <definedName name="날짜">[143]설계산출표지!$B$8</definedName>
    <definedName name="남덕">BlankMacro1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해">[0]!TRR</definedName>
    <definedName name="내">#N/A</definedName>
    <definedName name="내경" localSheetId="0">#REF!</definedName>
    <definedName name="내경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벽">#REF!</definedName>
    <definedName name="내벽2">'[162]ⴭⴭⴭⴭⴭ'!#REF!</definedName>
    <definedName name="내부높이" localSheetId="0">#REF!</definedName>
    <definedName name="내부높이">#REF!</definedName>
    <definedName name="내부윗변" localSheetId="0">#REF!</definedName>
    <definedName name="내부윗변">#REF!</definedName>
    <definedName name="내부측변" localSheetId="0">#REF!</definedName>
    <definedName name="내부측변">#REF!</definedName>
    <definedName name="내선">[163]노무!#REF!</definedName>
    <definedName name="내선35">#REF!</definedName>
    <definedName name="내선전공">#REF!</definedName>
    <definedName name="내선전공_8">#REF!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선전공일당" localSheetId="0">#REF!</definedName>
    <definedName name="내선전공일당">#REF!</definedName>
    <definedName name="내역">#REF!</definedName>
    <definedName name="내역00년">#N/A</definedName>
    <definedName name="내역1">#REF!</definedName>
    <definedName name="내역2">#REF!</definedName>
    <definedName name="내역3월29일">#N/A</definedName>
    <definedName name="내역A">#REF!</definedName>
    <definedName name="내역단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다">BlankMacro1</definedName>
    <definedName name="내역서표지" localSheetId="0">#REF!</definedName>
    <definedName name="내역서표지">#REF!</definedName>
    <definedName name="내역용지">#REF!</definedName>
    <definedName name="내역적용">#REF!</definedName>
    <definedName name="내역표지" localSheetId="0">#REF!</definedName>
    <definedName name="내역표지">#REF!</definedName>
    <definedName name="내용">#REF!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 localSheetId="0">#REF!</definedName>
    <definedName name="내전">#REF!</definedName>
    <definedName name="내전전공">#REF!</definedName>
    <definedName name="내진">#REF!</definedName>
    <definedName name="낵역4">#REF!</definedName>
    <definedName name="냉동기DC">#REF!</definedName>
    <definedName name="너너너">#N/A</definedName>
    <definedName name="너트_22Φ용" localSheetId="0">#REF!</definedName>
    <definedName name="너트_22Φ용">#REF!</definedName>
    <definedName name="너트_25Φ용" localSheetId="0">#REF!</definedName>
    <definedName name="너트_25Φ용">#REF!</definedName>
    <definedName name="너트_M10용" localSheetId="0">#REF!</definedName>
    <definedName name="너트_M10용">#REF!</definedName>
    <definedName name="노1">#N/A</definedName>
    <definedName name="노2">#N/A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경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노">#N/A</definedName>
    <definedName name="노노노">#N/A</definedName>
    <definedName name="노단">[164]노단!$A$1:$E$65536</definedName>
    <definedName name="노르웨이R12">[126]데이타!$E$90</definedName>
    <definedName name="노르웨이R15">[126]데이타!$E$91</definedName>
    <definedName name="노르웨이R4">[126]데이타!$E$86</definedName>
    <definedName name="노르웨이R5">[126]데이타!$E$87</definedName>
    <definedName name="노르웨이R6">[126]데이타!$E$88</definedName>
    <definedName name="노르웨이R8">[126]데이타!$E$89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#REF!</definedName>
    <definedName name="노면파쇄7계">#REF!</definedName>
    <definedName name="노면파쇄7노무비">#REF!</definedName>
    <definedName name="노면파쇄7재료비">#REF!</definedName>
    <definedName name="노무">#REF!</definedName>
    <definedName name="노무3">#N/A</definedName>
    <definedName name="노무공량">#REF!</definedName>
    <definedName name="노무비" localSheetId="0">#REF!</definedName>
    <definedName name="노무비">#REF!</definedName>
    <definedName name="勞務費">#REF!</definedName>
    <definedName name="노무비1" localSheetId="0">#REF!</definedName>
    <definedName name="노무비1">#REF!</definedName>
    <definedName name="노무비2">#REF!</definedName>
    <definedName name="노무비3">#REF!</definedName>
    <definedName name="노무비4">#N/A</definedName>
    <definedName name="노무비보정">'[165]EQ-R1'!#REF!</definedName>
    <definedName name="노무비소계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 localSheetId="0">#REF!</definedName>
    <definedName name="노부비">#REF!</definedName>
    <definedName name="노산3교집계표">#REF!</definedName>
    <definedName name="노상공제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[166]노임!$A$3:$B$40</definedName>
    <definedName name="노임1">[167]노임단가!$A$22:$B$23</definedName>
    <definedName name="노임단가" localSheetId="0">#REF!</definedName>
    <definedName name="노임단가">#REF!</definedName>
    <definedName name="노임단가1">#REF!</definedName>
    <definedName name="노임품명">#N/A</definedName>
    <definedName name="노주완">BlankMacro1</definedName>
    <definedName name="노즐공">#REF!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체공제1">#REF!</definedName>
    <definedName name="노체높이1">#REF!</definedName>
    <definedName name="노출직">#REF!</definedName>
    <definedName name="노출직부">#REF!</definedName>
    <definedName name="노출형">[66]DATA!$E$50:$F$59</definedName>
    <definedName name="노후관교체">#N/A</definedName>
    <definedName name="노후관교체1">#N/A</definedName>
    <definedName name="녹막이페인트">#REF!</definedName>
    <definedName name="녹지노">#REF!</definedName>
    <definedName name="녹지재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높1">#REF!</definedName>
    <definedName name="높외">[103]기준표!$B$9</definedName>
    <definedName name="높이" localSheetId="0">#REF!</definedName>
    <definedName name="높이">#REF!</definedName>
    <definedName name="누계전류1">#REF!</definedName>
    <definedName name="누계전류2">#REF!</definedName>
    <definedName name="누계전류3">#REF!</definedName>
    <definedName name="누계전류4">#REF!</definedName>
    <definedName name="누누누">#N/A</definedName>
    <definedName name="누산수량이동">#REF!</definedName>
    <definedName name="눈향L06">[126]데이타!$E$92</definedName>
    <definedName name="눈향L08">[126]데이타!$E$93</definedName>
    <definedName name="눈향L10">[126]데이타!$E$94</definedName>
    <definedName name="눈향L14">[126]데이타!$E$95</definedName>
    <definedName name="눈향L20">[126]데이타!$E$96</definedName>
    <definedName name="눔">#REF!</definedName>
    <definedName name="느릅R10">[126]데이타!$E$100</definedName>
    <definedName name="느릅R4">[126]데이타!$E$97</definedName>
    <definedName name="느릅R5">[126]데이타!$E$98</definedName>
    <definedName name="느릅R8">[139]데이타!$E$99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R10">[139]데이타!$E$104</definedName>
    <definedName name="느티R12">[126]데이타!$E$105</definedName>
    <definedName name="느티R15">[126]데이타!$E$106</definedName>
    <definedName name="느티R18">[126]데이타!$E$107</definedName>
    <definedName name="느티R20">[126]데이타!$E$108</definedName>
    <definedName name="느티R25">[126]데이타!$E$109</definedName>
    <definedName name="느티R30">[126]데이타!$E$110</definedName>
    <definedName name="느티R5">[126]데이타!$E$101</definedName>
    <definedName name="느티R6">[126]데이타!$E$102</definedName>
    <definedName name="느티R8">[126]데이타!$E$103</definedName>
    <definedName name="느티나무">#REF!</definedName>
    <definedName name="늘이기">#REF!</definedName>
    <definedName name="능소화R2">[126]데이타!$E$111</definedName>
    <definedName name="능소화R4">[126]데이타!$E$112</definedName>
    <definedName name="능소화R6">[126]데이타!$E$113</definedName>
    <definedName name="능형망철거">#N/A</definedName>
    <definedName name="니여" localSheetId="0">#REF!,#REF!</definedName>
    <definedName name="니여">#REF!,#REF!</definedName>
    <definedName name="ㄶㄹ">#N/A</definedName>
    <definedName name="ㄷ">[168]인건비!#REF!</definedName>
    <definedName name="ㄷ1">#REF!</definedName>
    <definedName name="ㄷ2">#REF!</definedName>
    <definedName name="ㄷ85">'[169]변압기 및 발전기 용량'!#REF!</definedName>
    <definedName name="ㄷㄱㄷㅅㅅㅅ">#REF!</definedName>
    <definedName name="ㄷㄱ듀ㅜㅠㅗ">#REF!</definedName>
    <definedName name="ㄷㄱㅈㅇㄹㄴㅊ">#REF!</definedName>
    <definedName name="ㄷㄳ">#REF!</definedName>
    <definedName name="ㄷㄳㅅㄷㄱ">{#N/A,#N/A,FALSE,"2~8번"}</definedName>
    <definedName name="ㄷㄳㅎ">#N/A</definedName>
    <definedName name="ㄷㄷ">[170]자재단가비교표!#REF!</definedName>
    <definedName name="ㄷㄷㄱㄱ">#REF!</definedName>
    <definedName name="ㄷㄷㄷ">[171]내역서!#REF!</definedName>
    <definedName name="ㄷㄷㄷㄷㄷㄷ">BlankMacro1</definedName>
    <definedName name="ㄷㄷㅈ">#REF!</definedName>
    <definedName name="ㄷㄹ">#REF!</definedName>
    <definedName name="ㄷㄹㄴ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ㄹㅈ">#N/A</definedName>
    <definedName name="ㄷㅂㅎ">#N/A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숃ㄱ" hidden="1">#N/A</definedName>
    <definedName name="ㄷ수">#N/A</definedName>
    <definedName name="ㄷㅇ">#REF!</definedName>
    <definedName name="ㄷㅇㄴ">#REF!</definedName>
    <definedName name="ㄷㅇㄹ">#REF!</definedName>
    <definedName name="ㄷㅇㄹㄴ">#REF!</definedName>
    <definedName name="ㄷㅈㄱㄷㅈ">{#N/A,#N/A,FALSE,"혼합골재"}</definedName>
    <definedName name="ㄷㅈㅂㄱㅈㅂㄷㄱ">{#N/A,#N/A,FALSE,"골재소요량";#N/A,#N/A,FALSE,"골재소요량"}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ㄴ">#N/A</definedName>
    <definedName name="ㄷㅎㄹㅇ" hidden="1">#REF!</definedName>
    <definedName name="다" localSheetId="0">#REF!</definedName>
    <definedName name="다">#REF!</definedName>
    <definedName name="다다다">#N/A</definedName>
    <definedName name="다목">#REF!</definedName>
    <definedName name="다우웰바설치공">#REF!</definedName>
    <definedName name="다짐경">#REF!</definedName>
    <definedName name="다짐계수">0.875</definedName>
    <definedName name="다짐노">#REF!</definedName>
    <definedName name="다짐되메우기">#REF!</definedName>
    <definedName name="다짐재">#REF!</definedName>
    <definedName name="닥트공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__가2">'[172]#REF'!#REF!</definedName>
    <definedName name="단__가3">'[172]#REF'!#REF!</definedName>
    <definedName name="단__가4">'[172]#REF'!#REF!</definedName>
    <definedName name="단__가5">'[172]#REF'!#REF!</definedName>
    <definedName name="단__가6">'[172]#REF'!#REF!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_위">#REF!</definedName>
    <definedName name="단가">#REF!</definedName>
    <definedName name="단가_1" localSheetId="0">#REF!</definedName>
    <definedName name="단가_1">#REF!</definedName>
    <definedName name="단가2" localSheetId="0">#REF!,#REF!</definedName>
    <definedName name="단가2">#REF!,#REF!</definedName>
    <definedName name="단가22">#REF!</definedName>
    <definedName name="단가49" localSheetId="0">'[173]49단가'!$A$1:$O$65536</definedName>
    <definedName name="단가49">'[174]49단가'!$A$1:$O$65536</definedName>
    <definedName name="단가단가">'[175]48단가'!$A$1:$O$65536</definedName>
    <definedName name="단가대비">#REF!</definedName>
    <definedName name="단가대상표">#N/A</definedName>
    <definedName name="단가대상표1">#N/A</definedName>
    <definedName name="단가비교" localSheetId="0">#REF!</definedName>
    <definedName name="단가비교">#REF!</definedName>
    <definedName name="단가비교표" localSheetId="0">#REF!</definedName>
    <definedName name="단가비교표">#REF!</definedName>
    <definedName name="단가비교표2">#REF!</definedName>
    <definedName name="단가산출" localSheetId="0">#REF!</definedName>
    <definedName name="단가산출">[176]물가대비표!$A$4:$N$72</definedName>
    <definedName name="단가산출근거" hidden="1">'[177]토량1-1'!#REF!</definedName>
    <definedName name="단가산출참고">#REF!</definedName>
    <definedName name="단가적용표">#REF!</definedName>
    <definedName name="단가조건영역">#N/A</definedName>
    <definedName name="단가조사" localSheetId="0">#REF!</definedName>
    <definedName name="단가조사">[178]단가조사!$A$1:$G$379</definedName>
    <definedName name="단가조사갑지">#N/A</definedName>
    <definedName name="단가조사서">'[179]Y-WORK'!$D$19:$D$19,'[179]Y-WORK'!$F$19:$BD$19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>#REF!</definedName>
    <definedName name="단가최종">#REF!</definedName>
    <definedName name="단가테이블">'[144]기계경비(시간당)'!$C$1:$F$58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관M">[87]DATE!$H$24:$H$85</definedName>
    <definedName name="단기입력">#REF!</definedName>
    <definedName name="단빔플랜지" localSheetId="0">#REF!</definedName>
    <definedName name="단빔플랜지">#REF!</definedName>
    <definedName name="단수">#REF!</definedName>
    <definedName name="단위">#REF!</definedName>
    <definedName name="단위공량_10">'[172]#REF'!#REF!</definedName>
    <definedName name="단위공량_11">'[172]#REF'!#REF!</definedName>
    <definedName name="단위공량_12">'[172]#REF'!#REF!</definedName>
    <definedName name="단위공량_13">'[172]#REF'!#REF!</definedName>
    <definedName name="단위공량_14">'[172]#REF'!#REF!</definedName>
    <definedName name="단위공량_15">'[172]#REF'!#REF!</definedName>
    <definedName name="단위공량_16">'[172]#REF'!#REF!</definedName>
    <definedName name="단위공량_17">'[172]#REF'!#REF!</definedName>
    <definedName name="단위공량_4">'[172]#REF'!#REF!</definedName>
    <definedName name="단위공량_5">'[172]#REF'!#REF!</definedName>
    <definedName name="단위공량_6">'[172]#REF'!#REF!</definedName>
    <definedName name="단위공량_7">'[172]#REF'!#REF!</definedName>
    <definedName name="단위공량_8">'[172]#REF'!#REF!</definedName>
    <definedName name="단위공량_9">'[172]#REF'!#REF!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구간" localSheetId="0">#REF!</definedName>
    <definedName name="단위구간">#REF!</definedName>
    <definedName name="단위구간면적" localSheetId="0">#REF!</definedName>
    <definedName name="단위구간면적">#REF!</definedName>
    <definedName name="단중입력">[180]!단중입력</definedName>
    <definedName name="담1">#REF!</definedName>
    <definedName name="담2">#REF!</definedName>
    <definedName name="담쟁이L03">[126]데이타!$E$114</definedName>
    <definedName name="당가">#REF!</definedName>
    <definedName name="당경">#REF!</definedName>
    <definedName name="당계">#REF!</definedName>
    <definedName name="당노">#REF!</definedName>
    <definedName name="당단">#REF!</definedName>
    <definedName name="당수">#REF!</definedName>
    <definedName name="당재">#REF!</definedName>
    <definedName name="대">#N/A</definedName>
    <definedName name="대가">#REF!</definedName>
    <definedName name="대가1">#REF!</definedName>
    <definedName name="대가단가범위">#REF!</definedName>
    <definedName name="대가단최종">#REF!</definedName>
    <definedName name="대가목록">#REF!</definedName>
    <definedName name="대가서1">#N/A</definedName>
    <definedName name="대각교철근집계표" localSheetId="0">#REF!</definedName>
    <definedName name="대각교철근집계표">#REF!</definedName>
    <definedName name="대공정">#REF!</definedName>
    <definedName name="대공정코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 localSheetId="0">#REF!</definedName>
    <definedName name="대기영역">#REF!</definedName>
    <definedName name="대기영역_8">#REF!</definedName>
    <definedName name="대동설계계산서">#REF!</definedName>
    <definedName name="대리석포장" hidden="1">{#N/A,#N/A,TRUE,"총괄"}</definedName>
    <definedName name="대분류">#REF!</definedName>
    <definedName name="대비5">#N/A</definedName>
    <definedName name="대송교" localSheetId="0">#REF!</definedName>
    <definedName name="대송교">#REF!</definedName>
    <definedName name="대승실행" hidden="1">{#N/A,#N/A,FALSE,"포장2"}</definedName>
    <definedName name="대왕참R10">[126]데이타!$E$118</definedName>
    <definedName name="대왕참R4">[126]데이타!$E$115</definedName>
    <definedName name="대왕참R6">[126]데이타!$E$116</definedName>
    <definedName name="대왕참R8">[126]데이타!$E$117</definedName>
    <definedName name="대전내역서_대전추가비교표_List">#N/A</definedName>
    <definedName name="대지면적">#REF!</definedName>
    <definedName name="대추R10">[126]데이타!$E$123</definedName>
    <definedName name="대추R4">[126]데이타!$E$119</definedName>
    <definedName name="대추R5">[126]데이타!$E$120</definedName>
    <definedName name="대추R6">[126]데이타!$E$121</definedName>
    <definedName name="대추R8">[126]데이타!$E$122</definedName>
    <definedName name="대형브레이카0.4경비" localSheetId="0">[25]중기사용료산출근거!$G$155</definedName>
    <definedName name="대형브레이카0.4경비">[127]중기사용료산출근거!$G$20</definedName>
    <definedName name="대형브레이카0.4노무비" localSheetId="0">[25]중기사용료산출근거!$G$159</definedName>
    <definedName name="대형브레이카0.4노무비">[127]중기사용료산출근거!$G$24</definedName>
    <definedName name="대형브레이카0.4재료비" localSheetId="0">[25]중기사용료산출근거!$G$163</definedName>
    <definedName name="대형브레이카0.4재료비">[127]중기사용료산출근거!$G$28</definedName>
    <definedName name="대화상자표시">#N/A</definedName>
    <definedName name="대흥">#N/A</definedName>
    <definedName name="대ㅣㅂ2">#N/A</definedName>
    <definedName name="댈타5" localSheetId="0">#REF!</definedName>
    <definedName name="댈타5">#REF!</definedName>
    <definedName name="댕가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하기">[87]DATE!$J$24:$J$85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10.5">#REF!</definedName>
    <definedName name="덤프트럭15">#REF!</definedName>
    <definedName name="덤프트럭15토사경비">[25]중기사용료산출근거!$G$275</definedName>
    <definedName name="덤프트럭15토사노무비">[25]중기사용료산출근거!$G$279</definedName>
    <definedName name="덤프트럭15토사재료비">[25]중기사용료산출근거!$G$283</definedName>
    <definedName name="덤프트럭대기시간">#REF!</definedName>
    <definedName name="덤프트럭속도">#REF!</definedName>
    <definedName name="덤프트럭적하시간">#REF!</definedName>
    <definedName name="덩굴장미3">[126]데이타!$E$128</definedName>
    <definedName name="덩굴장미4">[126]데이타!$E$129</definedName>
    <definedName name="덩굴장미5">[126]데이타!$E$130</definedName>
    <definedName name="데이타">#REF!</definedName>
    <definedName name="데크휘니샤면고르기">#REF!</definedName>
    <definedName name="뎡유">#REF!</definedName>
    <definedName name="도">#REF!</definedName>
    <definedName name="도______급______액">#REF!</definedName>
    <definedName name="도근좌표">#REF!</definedName>
    <definedName name="도급" localSheetId="0">#REF!</definedName>
    <definedName name="도급">[181]기자재비!#REF!</definedName>
    <definedName name="도급경비">#N/A</definedName>
    <definedName name="도급공사" localSheetId="0">#REF!</definedName>
    <definedName name="도급공사">#REF!</definedName>
    <definedName name="도급공사_8">#REF!</definedName>
    <definedName name="도급공사비" localSheetId="0">#REF!</definedName>
    <definedName name="도급공사비">#REF!</definedName>
    <definedName name="도급단가" localSheetId="0">#REF!</definedName>
    <definedName name="도급단가">#REF!</definedName>
    <definedName name="도급단가_8">#REF!</definedName>
    <definedName name="도급분경비">#REF!</definedName>
    <definedName name="도급분류">OFFSET(#REF!,0,0,COUNTA(#REF!),1)</definedName>
    <definedName name="도급예산내역서총괄표공구손료">[143]도급예산내역서총괄표!$G$21</definedName>
    <definedName name="도급예산내역서총괄표공비">[143]도급예산내역서총괄표!$H$21</definedName>
    <definedName name="도급예산내역서총괄표재료비">[143]도급예산내역서총괄표!$F$21</definedName>
    <definedName name="도급예산액" localSheetId="0">#REF!</definedName>
    <definedName name="도급예산액">#REF!</definedName>
    <definedName name="도급예산액_8">#REF!</definedName>
    <definedName name="도급예상액" localSheetId="0">#REF!</definedName>
    <definedName name="도급예상액">#REF!</definedName>
    <definedName name="도급예상액_8">#REF!</definedName>
    <definedName name="도급예정액2">#N/A</definedName>
    <definedName name="도급예정액4">#N/A</definedName>
    <definedName name="도급재료비">#REF!</definedName>
    <definedName name="도라지">[0]!ㄹ퓰</definedName>
    <definedName name="도로">#REF!</definedName>
    <definedName name="도로2">#REF!</definedName>
    <definedName name="도로복구비">#REF!</definedName>
    <definedName name="도배공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서">#REF!</definedName>
    <definedName name="도장">[182]노임!$D$20</definedName>
    <definedName name="도장2">[183]Sheet3!#REF!</definedName>
    <definedName name="도장공" localSheetId="0">#REF!</definedName>
    <definedName name="도장공">#REF!</definedName>
    <definedName name="도장공_8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장수량2">[183]Sheet3!#REF!</definedName>
    <definedName name="도종">#REF!</definedName>
    <definedName name="도편수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립형E">#N/A</definedName>
    <definedName name="독일가문비1206">[126]데이타!$E$131</definedName>
    <definedName name="독일가문비1508">[126]데이타!$E$132</definedName>
    <definedName name="독일가문비2010">[126]데이타!$E$133</definedName>
    <definedName name="독일가문비2512">[126]데이타!$E$134</definedName>
    <definedName name="독일가문비3015">[126]데이타!$E$135</definedName>
    <definedName name="독일가문비3518">[126]데이타!$E$136</definedName>
    <definedName name="돈나무0504">[126]데이타!$E$137</definedName>
    <definedName name="돈나무0805">[126]데이타!$E$138</definedName>
    <definedName name="돈나무1007">[126]데이타!$E$139</definedName>
    <definedName name="돈나무1210">[126]데이타!$E$140</definedName>
    <definedName name="돌단풍">#REF!</definedName>
    <definedName name="돌망태경">#REF!</definedName>
    <definedName name="돌망태노">#REF!</definedName>
    <definedName name="돌망태재">#REF!</definedName>
    <definedName name="돌멍">#REF!</definedName>
    <definedName name="돌아가_교통">[149]!돌아가_교통</definedName>
    <definedName name="돌아가_교통_1">#NAME?</definedName>
    <definedName name="돌아가기">[149]!돌아가기</definedName>
    <definedName name="동_발_공__터_널">#REF!</definedName>
    <definedName name="동바리">#REF!</definedName>
    <definedName name="동바리경비">[103]단가!$D$113</definedName>
    <definedName name="동바리공">#REF!</definedName>
    <definedName name="동바리교량노">#REF!</definedName>
    <definedName name="동바리교량재">#REF!</definedName>
    <definedName name="동바리목재">'[184]용산1(해보)'!#REF!</definedName>
    <definedName name="동바리암거노">#REF!</definedName>
    <definedName name="동바리암거재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백1002">[126]데이타!$E$141</definedName>
    <definedName name="동백1204">[126]데이타!$E$142</definedName>
    <definedName name="동백1506">[126]데이타!$E$143</definedName>
    <definedName name="동백1808">[126]데이타!$E$144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별내역">#REF!</definedName>
    <definedName name="동별설계">#REF!</definedName>
    <definedName name="동생">[0]!ㄹ퓰</definedName>
    <definedName name="동양2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원내역1">#REF!</definedName>
    <definedName name="동원인력계획표">#N/A</definedName>
    <definedName name="동원인원">#REF!</definedName>
    <definedName name="동원인원계획">#N/A</definedName>
    <definedName name="동진">#REF!</definedName>
    <definedName name="되">#REF!</definedName>
    <definedName name="되메2A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경">#REF!</definedName>
    <definedName name="되메노">#REF!</definedName>
    <definedName name="되메우기">#REF!</definedName>
    <definedName name="되메우기_및_다짐" localSheetId="0">#REF!</definedName>
    <definedName name="되메우기_및_다짐">#REF!</definedName>
    <definedName name="되메우기1">#REF!</definedName>
    <definedName name="되메우기경">#REF!</definedName>
    <definedName name="되메우기노">#REF!</definedName>
    <definedName name="되메우기재">#REF!</definedName>
    <definedName name="되메인A">#REF!</definedName>
    <definedName name="되메인AC">#REF!</definedName>
    <definedName name="되메인고압">#REF!</definedName>
    <definedName name="되메재">#REF!</definedName>
    <definedName name="두겁노">#REF!</definedName>
    <definedName name="두겁재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>#REF!</definedName>
    <definedName name="두부2">#REF!</definedName>
    <definedName name="둘틈">'[161]고창터널(고창방향)'!#REF!</definedName>
    <definedName name="뒷채움1">#REF!</definedName>
    <definedName name="드잡이공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R2">[126]데이타!$E$156</definedName>
    <definedName name="등R4">[126]데이타!$E$157</definedName>
    <definedName name="등R6">[126]데이타!$E$158</definedName>
    <definedName name="등R8">[126]데이타!$E$159</definedName>
    <definedName name="등가거리" localSheetId="0">'[185]전선 및 전선관'!$A$1:$F$3</definedName>
    <definedName name="등가거리">'[186]전선 및 전선관'!$A$1:$F$3</definedName>
    <definedName name="등가거리1" localSheetId="0">#REF!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거리종" localSheetId="0">#REF!</definedName>
    <definedName name="등가거리종">#REF!</definedName>
    <definedName name="등가도움">[149]!등가도움</definedName>
    <definedName name="등가도움_1">#NAME?</definedName>
    <definedName name="등록_시작">[74]!등록_시작</definedName>
    <definedName name="등록_취소">[74]!등록_취소</definedName>
    <definedName name="디스트리뷰터경">#REF!</definedName>
    <definedName name="디스트리뷰터노">#REF!</definedName>
    <definedName name="디스트리뷰터재">#REF!</definedName>
    <definedName name="디에프엘보">#REF!</definedName>
    <definedName name="디이젤엔진15HP">#REF!</definedName>
    <definedName name="ㄸㄱ구믇050262808">[187]총괄내역서!#REF!</definedName>
    <definedName name="ㄸㄱ구믇069851040">#REF!</definedName>
    <definedName name="ㄸㄱ구믇089153528">#REF!</definedName>
    <definedName name="ㄸㄱ구믇184424817">#REF!</definedName>
    <definedName name="ㄸㄱ구믇344180822">#REF!</definedName>
    <definedName name="ㄸㄱ구믇518015920">#REF!</definedName>
    <definedName name="ㄸㄱ구믇528229653">#REF!</definedName>
    <definedName name="ㄸㄱ구믇598856388">#REF!</definedName>
    <definedName name="ㄸㄱ구믇615071594">#REF!</definedName>
    <definedName name="ㄸㄱ구믇705547510">[187]총괄내역서!#REF!</definedName>
    <definedName name="ㄸㄱ구믇902569650">#REF!</definedName>
    <definedName name="때죽R10">[126]데이타!$E$127</definedName>
    <definedName name="때죽R4">[126]데이타!$E$124</definedName>
    <definedName name="때죽R6">[126]데이타!$E$125</definedName>
    <definedName name="때죽R8">[126]데이타!$E$126</definedName>
    <definedName name="띠장중량">#REF!</definedName>
    <definedName name="ㄹ">{#N/A,#N/A,FALSE,"명세표"}</definedName>
    <definedName name="ㄹ1">#REF!</definedName>
    <definedName name="ㄹ1040">#REF!</definedName>
    <definedName name="ㄹ11">#REF!</definedName>
    <definedName name="ㄹ2">#REF!</definedName>
    <definedName name="ㄹ403" localSheetId="0">#REF!</definedName>
    <definedName name="ㄹ403">#REF!</definedName>
    <definedName name="ㄹ62">#REF!</definedName>
    <definedName name="ㄹF25">#REF!</definedName>
    <definedName name="ㄹㄴ" hidden="1">#REF!</definedName>
    <definedName name="ㄹㄴㄹㄴㄹㄴㄹㄴㄹ" hidden="1">{#N/A,"수불부",FALSE,"사급자재수불서";#N/A,"수불부",FALSE,"사급자재수불서"}</definedName>
    <definedName name="ㄹㄴㅁ">#N/A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ㄴㅇㄹㅊㅈ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#REF!</definedName>
    <definedName name="ㄹㄹㄹ" hidden="1">#REF!</definedName>
    <definedName name="ㄹㄹㄹㄹ" hidden="1">{"'Sheet1'!$D$19","'Sheet1'!$B$22:$E$22"}</definedName>
    <definedName name="ㄹㄹㄹㄹㄹ">#REF!</definedName>
    <definedName name="ㄹㄹㄹㄹㄹㄹ">#REF!</definedName>
    <definedName name="ㄹㄹㄹㄹㄹㄹㄹ">#REF!</definedName>
    <definedName name="ㄹㄹㄹㄹㄹㄹㄹㄹ">'[188]옥외 전력간선공사'!$B$3:$Q$13</definedName>
    <definedName name="ㄹㄹㄹㄹㄹㄹㄹㄹㄹㄹㄹ">#REF!</definedName>
    <definedName name="ㄹㄹㄹㄹㄹㄹㄹㄹㄹㄹㄹㄹㄹㄹㄹ">#REF!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>#REF!</definedName>
    <definedName name="ㄹㅇㄴ">#REF!</definedName>
    <definedName name="ㄹㅇㄴㄹ" hidden="1">{#N/A,"수불부",FALSE,"사급자재수불서";#N/A,"수불부",FALSE,"사급자재수불서"}</definedName>
    <definedName name="ㄹㅇㄶ" hidden="1">#N/A</definedName>
    <definedName name="ㄹㅇㄶ옿" hidden="1">#N/A</definedName>
    <definedName name="ㄹㅇㄹㅇ">#REF!,#REF!</definedName>
    <definedName name="ㄹㅇㄹㅇㄴ" hidden="1">{#N/A,"수불부",FALSE,"사급자재수불서";#N/A,"수불부",FALSE,"사급자재수불서"}</definedName>
    <definedName name="ㄹㅇㄹㅇㄹㅇㄹㅇ">IF(#REF!="주거전용 건축물",주거전용,기타부동산)</definedName>
    <definedName name="ㄹㅇㅅㄱㄷ">#REF!</definedName>
    <definedName name="ㄹㅇㅊ">#REF!,#REF!</definedName>
    <definedName name="ㄹㅇ퓨ㅓㅜㅏㅗㅜㅠㅅ퐇휴ㅗㅎ" hidden="1">{#N/A,#N/A,FALSE,"조골재"}</definedName>
    <definedName name="ㄹㅇㅎ">#REF!,#REF!</definedName>
    <definedName name="ㄹㅇㅎㄹㅇㄴ">#N/A</definedName>
    <definedName name="ㄹㅇㅎㄹㅇㅎ">#N/A</definedName>
    <definedName name="ㄹㅇㅎㅀㅎ">#N/A</definedName>
    <definedName name="ㄹㅇㅎㅇㅀ">{#N/A,#N/A,FALSE,"부대2"}</definedName>
    <definedName name="ㄹㅈㄷㄴㅅㅎ">#N/A</definedName>
    <definedName name="ㄹ퓰">#N/A</definedName>
    <definedName name="ㄹㅎ퓨">[0]!FFF</definedName>
    <definedName name="ㄹ허">#N/A</definedName>
    <definedName name="ㄹ허ㅗ">{#N/A,#N/A,FALSE,"이정표"}</definedName>
    <definedName name="ㄹ호">#REF!</definedName>
    <definedName name="ㄹ홓ㄹ">{#N/A,#N/A,FALSE,"조골재"}</definedName>
    <definedName name="ㄹ화ㅓ">#REF!</definedName>
    <definedName name="라">BlankMacro1</definedName>
    <definedName name="라라라">#REF!</definedName>
    <definedName name="라인마아카10경비">[127]중기사용료산출근거!$G$95</definedName>
    <definedName name="라인마아카10노무비">[127]중기사용료산출근거!$G$99</definedName>
    <definedName name="라인마아카10재료비">[127]중기사용료산출근거!$G$103</definedName>
    <definedName name="라인마커경">#REF!</definedName>
    <definedName name="라인마커노">#REF!</definedName>
    <definedName name="라인마커재">#REF!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램머Q간재">[144]램머!$D$20</definedName>
    <definedName name="램머Q간재10">[144]램머!$F$20</definedName>
    <definedName name="램머Q간재야간">[144]램머!$J$20</definedName>
    <definedName name="램머Q노무">[144]램머!$D$21</definedName>
    <definedName name="램머Q노무10">[144]램머!$F$21</definedName>
    <definedName name="램머Q노무야간">[144]램머!$J$21</definedName>
    <definedName name="램머Q손료">[144]램머!$D$22</definedName>
    <definedName name="램머Q손료10">[144]램머!$F$22</definedName>
    <definedName name="램머Q손료야간">[144]램머!$J$22</definedName>
    <definedName name="램머간재">'[144]기계경비(시간당)'!$H$170</definedName>
    <definedName name="램머경">#REF!</definedName>
    <definedName name="램머노무">'[144]기계경비(시간당)'!$H$166</definedName>
    <definedName name="램머노무야간">'[144]기계경비(시간당)'!$H$167</definedName>
    <definedName name="램머손료">'[144]기계경비(시간당)'!$H$165</definedName>
    <definedName name="램머재료">#REF!</definedName>
    <definedName name="램프" localSheetId="0">[189]단가조사!#REF!</definedName>
    <definedName name="램프">[190]단가조사!#REF!</definedName>
    <definedName name="램프A">[150]Sheet1!#REF!</definedName>
    <definedName name="램프B">[150]Sheet1!#REF!</definedName>
    <definedName name="램프D">[150]Sheet1!#REF!</definedName>
    <definedName name="램픙">[150]Sheet1!#REF!</definedName>
    <definedName name="량">#N/A</definedName>
    <definedName name="러ㅗㄴ머ㅏㄹ">#REF!</definedName>
    <definedName name="레_무근" localSheetId="0">#REF!</definedName>
    <definedName name="레_무근">[129]수량산출!$R$5</definedName>
    <definedName name="레_무근1">[129]수량산출!$R$9</definedName>
    <definedName name="레_철근" localSheetId="0">#REF!</definedName>
    <definedName name="레_철근">[129]수량산출!#REF!</definedName>
    <definedName name="레미경">#REF!</definedName>
    <definedName name="레미노">#REF!</definedName>
    <definedName name="레미재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레이스웨이">#N/A</definedName>
    <definedName name="련수">#REF!</definedName>
    <definedName name="로">#REF!</definedName>
    <definedName name="로더담는시간">#REF!</definedName>
    <definedName name="로더작업효율">#REF!</definedName>
    <definedName name="로라경">#REF!</definedName>
    <definedName name="로라노">#REF!</definedName>
    <definedName name="로라재">#REF!</definedName>
    <definedName name="로로">[191]NAI!#REF!</definedName>
    <definedName name="로로롤">#N/A</definedName>
    <definedName name="로롤">#N/A</definedName>
    <definedName name="로ㅓㄹ">#N/A</definedName>
    <definedName name="롤러소요다짐횟수_다짐두께">#REF!</definedName>
    <definedName name="롤러유효다짐폭_다짐속도">#REF!</definedName>
    <definedName name="롤러유효다짐폭다짐속도">#REF!</definedName>
    <definedName name="롤러작업효율">#REF!</definedName>
    <definedName name="롤로로">#N/A</definedName>
    <definedName name="루루">#REF!</definedName>
    <definedName name="루루루">'[192]Y-WORK'!$D$19:$D$19,'[192]Y-WORK'!$F$19:$BD$19</definedName>
    <definedName name="류인숙">[193]공량산출서!#REF!</definedName>
    <definedName name="류인숙1">[194]!han_code</definedName>
    <definedName name="륜ㅇㅀㅇㄹㄶ">#REF!</definedName>
    <definedName name="르르르">#REF!</definedName>
    <definedName name="리리리" localSheetId="0">#REF!,#REF!,#REF!</definedName>
    <definedName name="리리리">#REF!,#REF!,#REF!</definedName>
    <definedName name="리리릴">#REF!</definedName>
    <definedName name="ㄻㄴㅇㅎㄻㄴㅇㅀㅇㄻㄴ">#REF!</definedName>
    <definedName name="ㄼㅎㅅㄳㄺㅎㅇㅍㅎㅍㄴㅇㄹ">#REF!</definedName>
    <definedName name="ㄽㅁㄷ">#N/A</definedName>
    <definedName name="ㅀ" hidden="1">{#N/A,#N/A,TRUE,"토적및재료집계";#N/A,#N/A,TRUE,"토적및재료집계";#N/A,#N/A,TRUE,"단위량"}</definedName>
    <definedName name="ㅀㄱㅎㄱㅎㄱㅎ">#N/A</definedName>
    <definedName name="ㅀㅀ">IF(#REF!="주거전용 건축물",주거전용,기타부동산)</definedName>
    <definedName name="ㅀㅇㄴ">#N/A</definedName>
    <definedName name="ㅀㅎ">#N/A</definedName>
    <definedName name="ㅀㅎㅊㅌ">#REF!</definedName>
    <definedName name="ㅀㅎㅎㅎㅎ">#REF!</definedName>
    <definedName name="ㅁ">#N/A</definedName>
    <definedName name="ㅁ0" localSheetId="0">#REF!</definedName>
    <definedName name="ㅁ0">#REF!</definedName>
    <definedName name="ㅁ01">#REF!</definedName>
    <definedName name="ㅁ1" localSheetId="0">#REF!</definedName>
    <definedName name="ㅁ1">#REF!</definedName>
    <definedName name="ㅁ1000">#REF!</definedName>
    <definedName name="ㅁ101" localSheetId="0">[195]철거산출근거!#REF!</definedName>
    <definedName name="ㅁ101">[196]철거산출근거!#REF!</definedName>
    <definedName name="ㅁ1122">#REF!</definedName>
    <definedName name="ㅁ1144">#REF!</definedName>
    <definedName name="ㅁ1180">#REF!</definedName>
    <definedName name="ㅁ1180_1">#REF!</definedName>
    <definedName name="ㅁ1180_2">#REF!</definedName>
    <definedName name="ㅁ134">#REF!</definedName>
    <definedName name="ㅁ1382">#REF!</definedName>
    <definedName name="ㅁ139">#REF!</definedName>
    <definedName name="ㅁ1510.">#REF!</definedName>
    <definedName name="ㅁ170" localSheetId="0">#REF!</definedName>
    <definedName name="ㅁ170">#REF!</definedName>
    <definedName name="ㅁ2">#REF!</definedName>
    <definedName name="ㅁ200">#REF!</definedName>
    <definedName name="ㅁ201" localSheetId="0">[195]철거산출근거!#REF!</definedName>
    <definedName name="ㅁ201">[196]철거산출근거!#REF!</definedName>
    <definedName name="ㅁ219">#REF!</definedName>
    <definedName name="ㅁ222">#REF!</definedName>
    <definedName name="ㅁ270">#REF!</definedName>
    <definedName name="ㅁ300">#N/A</definedName>
    <definedName name="ㅁ309">#REF!</definedName>
    <definedName name="ㅁ31">#REF!</definedName>
    <definedName name="ㅁ331">#REF!</definedName>
    <definedName name="ㅁ35">#REF!</definedName>
    <definedName name="ㅁ384K5">#N/A</definedName>
    <definedName name="ㅁ40">#N/A</definedName>
    <definedName name="ㅁ400">#REF!</definedName>
    <definedName name="ㅁ451">#N/A</definedName>
    <definedName name="ㅁ500" localSheetId="0">[197]Baby일위대가!#REF!</definedName>
    <definedName name="ㅁ500">[197]Baby일위대가!#REF!</definedName>
    <definedName name="ㅁ545" localSheetId="0">#REF!</definedName>
    <definedName name="ㅁ545">#REF!</definedName>
    <definedName name="ㅁ569">[198]일위대가!#REF!</definedName>
    <definedName name="ㅁ60">[199]직노!#REF!</definedName>
    <definedName name="ㅁ636" localSheetId="0">#REF!</definedName>
    <definedName name="ㅁ636">#REF!</definedName>
    <definedName name="ㅁ636_1">#REF!</definedName>
    <definedName name="ㅁ636_8">#REF!</definedName>
    <definedName name="ㅁ771">#REF!</definedName>
    <definedName name="ㅁ8529" localSheetId="0">#REF!</definedName>
    <definedName name="ㅁ8529">'[200]일위대가(가설)'!#REF!</definedName>
    <definedName name="ㅁ8529_11">#REF!</definedName>
    <definedName name="ㅁ8529_8">#REF!</definedName>
    <definedName name="ㅁㄱ235">#REF!</definedName>
    <definedName name="ㅁㄱ31">#REF!</definedName>
    <definedName name="ㅁㄱㅂ">{#N/A,#N/A,FALSE,"단가표지"}</definedName>
    <definedName name="ㅁㄴ" hidden="1">#REF!</definedName>
    <definedName name="ㅁㄴㄴ">#REF!</definedName>
    <definedName name="ㅁㄴㄹㅇㄴㄹ">'[201]날개벽(시점좌측)'!#REF!</definedName>
    <definedName name="ㅁㄴㄹㅇㄹ">#N/A</definedName>
    <definedName name="ㅁㄴㄻ">#N/A</definedName>
    <definedName name="ㅁㄴㅁ">#N/A</definedName>
    <definedName name="ㅁㄴㅁㅇㄴㅁㄴㅇ" hidden="1">{#N/A,#N/A,FALSE,"조골재"}</definedName>
    <definedName name="ㅁㄴㅇ">#REF!</definedName>
    <definedName name="ㅁㄴㅇㄹ" hidden="1">#REF!</definedName>
    <definedName name="ㅁㄴㅇㄹㄴㄹ" hidden="1">{#N/A,"수불부",FALSE,"사급자재수불서";#N/A,"수불부",FALSE,"사급자재수불서"}</definedName>
    <definedName name="ㅁㄴㅇ류" hidden="1">#REF!</definedName>
    <definedName name="ㅁㄴㅇㄻㄴㅇ">#REF!</definedName>
    <definedName name="ㅁㄴㅇㄻㄴㅇㄹㄴ" hidden="1">#REF!</definedName>
    <definedName name="ㅁㄴㅇㄻㄴㅇㄻㄴㄹ" localSheetId="0" hidden="1">{#N/A,#N/A,FALSE,"명세표"}</definedName>
    <definedName name="ㅁㄴㅇㄻㄴㅇㄻㄴㄹ" hidden="1">{#N/A,#N/A,FALSE,"명세표"}</definedName>
    <definedName name="ㅁㄴㅇㄻㄴ이ㅏ럼닝ㅍㅁ">#REF!</definedName>
    <definedName name="ㅁㄴㅇㄻㄹ" hidden="1">{#N/A,"수불부",FALSE,"사급자재수불서";#N/A,"수불부",FALSE,"사급자재수불서"}</definedName>
    <definedName name="ㅁㄴㅇㄻㅇㄹ">#REF!</definedName>
    <definedName name="ㅁㄴㅇㄻㅈㄷㄹ">#REF!</definedName>
    <definedName name="ㅁㄴㅇㅀ">#N/A</definedName>
    <definedName name="ㅁㄴㅇㅁ">{#N/A,#N/A,FALSE,"배수1"}</definedName>
    <definedName name="ㅁㄴㅇㅁㄴㅇ" hidden="1">#REF!</definedName>
    <definedName name="ㅁㄴㅇㅁㄴㅇㅁㄴㅇㅁㄴㅇ">#REF!</definedName>
    <definedName name="ㅁㄴㅇㅊㅍㅁ">#REF!</definedName>
    <definedName name="ㅁㄴㅇㅍㄴㅇㄹ">#REF!</definedName>
    <definedName name="ㅁㄴㅇㅍㅁㄴㅇㄹ">#REF!</definedName>
    <definedName name="ㅁㄴㅇㅍㅋㅌㅊㅍㅁㅇㄹ">#REF!</definedName>
    <definedName name="ㅁㄴㅊㅍ">#REF!</definedName>
    <definedName name="ㅁㄴㅊㅍㅁㄴㅇㄻㄴㅇㄹ">#REF!</definedName>
    <definedName name="ㅁㄴㅊㅍㅁㄴㅇㄻㄷ">#REF!</definedName>
    <definedName name="ㅁㄴㅊㅍㅁㅌㅊ펌ㄴㅇㄹ" hidden="1">#REF!</definedName>
    <definedName name="ㅁㄷㄱㅂㅈㅇㄹㄴ">#REF!</definedName>
    <definedName name="ㅁㄹㄴㅁ">'[201]날개벽(시점좌측)'!#REF!</definedName>
    <definedName name="ㅁㄹㄷㅈㅂ">'[201]날개벽(시점좌측)'!#REF!</definedName>
    <definedName name="ㅁㄹㄹㄴㅇㄹㅇㄴㄹㄴㅇ">{#N/A,#N/A,FALSE,"포장1";#N/A,#N/A,FALSE,"포장1"}</definedName>
    <definedName name="ㅁㄹㅇ">'[201]날개벽(시점좌측)'!#REF!</definedName>
    <definedName name="ㅁㄹㅇㄴㅇㄹ" hidden="1">{#N/A,"수불부",FALSE,"사급자재수불서";#N/A,"수불부",FALSE,"사급자재수불서"}</definedName>
    <definedName name="ㅁㄹㅇㄹ">#REF!,#REF!</definedName>
    <definedName name="ㅁㄹㅇㅁㅇㅎㅁ">#N/A</definedName>
    <definedName name="ㅁㄹㅈㅇㄶㅁㄴㅇ">#REF!</definedName>
    <definedName name="ㅁㄹ홍ㄴ">#REF!</definedName>
    <definedName name="ㅁㄻ">#N/A</definedName>
    <definedName name="ㅁㄻㄴㅇㄹㄴㅇㄹㄴ" hidden="1">#REF!</definedName>
    <definedName name="ㅁㄻㅇㄹㄴ" hidden="1">{#N/A,"수불부",FALSE,"사급자재수불서";#N/A,"수불부",FALSE,"사급자재수불서"}</definedName>
    <definedName name="ㅁㅁ" localSheetId="0">#REF!</definedName>
    <definedName name="ㅁㅁ">'[202]단가 '!$B$3:$N$103</definedName>
    <definedName name="ㅁㅁ158">#REF!</definedName>
    <definedName name="ㅁㅁ185" localSheetId="0">#REF!</definedName>
    <definedName name="ㅁㅁ185">#REF!</definedName>
    <definedName name="ㅁㅁㅁ">[203]을지!$A$1:$IV$2</definedName>
    <definedName name="ㅁㅁㅁㅁ">#REF!</definedName>
    <definedName name="ㅁㅁㅁㅁㅁㅁ">#REF!</definedName>
    <definedName name="ㅁㅁㅁㅁㅁㅁㅁㅁ" hidden="1">#REF!</definedName>
    <definedName name="ㅁㅂ">#REF!</definedName>
    <definedName name="ㅁㅂㅇㅁㄴㅇ">#REF!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>#REF!</definedName>
    <definedName name="ㅁㅇㄴ">#REF!</definedName>
    <definedName name="ㅁㅇㄴㅀ">#N/A</definedName>
    <definedName name="ㅁㅇㄴㅁㅇㅁ">{#N/A,#N/A,FALSE,"배수1"}</definedName>
    <definedName name="ㅁㅇㄹㄴㄹ" hidden="1">'[204]8.PILE  (돌출)'!#REF!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ㄹㅁㅈㄷㅊ">#REF!</definedName>
    <definedName name="ㅁㅇㅁㅊ">#REF!</definedName>
    <definedName name="ㅁㅇㅇ">#N/A</definedName>
    <definedName name="ㅁ인ㅍㅁ닟ㅍㅁㄴㅇㄹ" hidden="1">#REF!</definedName>
    <definedName name="ㅁ읾ㄴㅇㄻ" hidden="1">#REF!</definedName>
    <definedName name="ㅁㅈㄷㄻㄴㅇㅊㅍ">#REF!</definedName>
    <definedName name="ㅁㅈㄷㅅㅂㄱ흎ㅊ퓨" hidden="1">#REF!</definedName>
    <definedName name="ㅁㅈㅇㅍㅁㅊㅁ">#REF!</definedName>
    <definedName name="ㅁㅊ" hidden="1">{"'Sheet1'!$A$4","'Sheet1'!$A$9:$G$28"}</definedName>
    <definedName name="ㅁㅊㅇㅍㅁㄴㅇㄻㄴㅇㄹ" hidden="1">#REF!</definedName>
    <definedName name="ㅁㅊㅍㅋㅌㅊ">#REF!</definedName>
    <definedName name="ㅁㅍ">#REF!</definedName>
    <definedName name="ㅁㅍㄴㅇㅍㅁㄴㅇㄹ">#REF!</definedName>
    <definedName name="마" localSheetId="0">BlankMacro1</definedName>
    <definedName name="마">[104]!Macro13</definedName>
    <definedName name="마1">#REF!</definedName>
    <definedName name="마가목R3">[126]데이타!$E$160</definedName>
    <definedName name="마가목R5">[126]데이타!$E$161</definedName>
    <definedName name="마가목R7">[126]데이타!$E$162</definedName>
    <definedName name="마감선">#REF!</definedName>
    <definedName name="마개플랜지">#REF!</definedName>
    <definedName name="마마">'[192]Y-WORK'!$I$136:$I$365,'[192]Y-WORK'!$I$375:$I$400</definedName>
    <definedName name="마스콘수량">#REF!</definedName>
    <definedName name="마장로원가">#N/A</definedName>
    <definedName name="마케담경">#REF!</definedName>
    <definedName name="마케담노무">#REF!</definedName>
    <definedName name="마케담재료">#REF!</definedName>
    <definedName name="만득이" hidden="1">{#N/A,#N/A,FALSE,"2~8번"}</definedName>
    <definedName name="말">BlankMacro1</definedName>
    <definedName name="말뚝길이">#REF!</definedName>
    <definedName name="말뚝속채움">#REF!</definedName>
    <definedName name="말뚝시험비">#REF!</definedName>
    <definedName name="말뚝이음">#REF!</definedName>
    <definedName name="말로">#REF!</definedName>
    <definedName name="말발도리1003">[126]데이타!$E$163</definedName>
    <definedName name="말발도리1204">[126]데이타!$E$164</definedName>
    <definedName name="말발도리1506">[126]데이타!$E$165</definedName>
    <definedName name="매끈한마감">#REF!</definedName>
    <definedName name="매입">#REF!</definedName>
    <definedName name="매입개방">[66]DATA!$E$6:$F$15</definedName>
    <definedName name="매입형C1">#N/A</definedName>
    <definedName name="매입형C2">#N/A</definedName>
    <definedName name="매자0804">[126]데이타!$E$166</definedName>
    <definedName name="매자1005">[126]데이타!$E$167</definedName>
    <definedName name="매체">#REF!</definedName>
    <definedName name="매출_구간">#REF!,#REF!</definedName>
    <definedName name="매출구간2">#REF!</definedName>
    <definedName name="매크로11" localSheetId="0">[205]!매크로11</definedName>
    <definedName name="매크로11">[206]!매크로11</definedName>
    <definedName name="매크로4" localSheetId="0">[205]!매크로4</definedName>
    <definedName name="매크로4">[206]C.배수관공!매크로4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[126]데이타!$E$174</definedName>
    <definedName name="매화R4">[126]데이타!$E$171</definedName>
    <definedName name="매화R6">[126]데이타!$E$172</definedName>
    <definedName name="매화R8">[126]데이타!$E$173</definedName>
    <definedName name="맨_두겅">[129]수량산출!$R$37</definedName>
    <definedName name="맨홀">[103]박스토공!$M$4</definedName>
    <definedName name="맨홀규격">#REF!</definedName>
    <definedName name="맨홀뚜껑">#REF!</definedName>
    <definedName name="맨홀뚜껑_Φ750" localSheetId="0">#REF!</definedName>
    <definedName name="맨홀뚜껑_Φ750">#REF!</definedName>
    <definedName name="맨홀조서">#REF!</definedName>
    <definedName name="맨홀토공111">#REF!</definedName>
    <definedName name="맨홀토공산출">#REF!</definedName>
    <definedName name="맨홀펌프장" localSheetId="0">#REF!</definedName>
    <definedName name="맨홀펌프장">#REF!</definedName>
    <definedName name="맨홀펌프장_배관" localSheetId="0">#REF!</definedName>
    <definedName name="맨홀펌프장_배관">#REF!</definedName>
    <definedName name="맨홀호수">#REF!</definedName>
    <definedName name="머">{#N/A,#N/A,FALSE,"명세표"}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롤러8의10톤">#REF!</definedName>
    <definedName name="머캐덤재">#REF!</definedName>
    <definedName name="메1">#REF!</definedName>
    <definedName name="메2">#REF!</definedName>
    <definedName name="메3">#REF!</definedName>
    <definedName name="메4">#REF!</definedName>
    <definedName name="메렁">#REF!</definedName>
    <definedName name="메인_메뉴호출">[207]!메인_메뉴호출</definedName>
    <definedName name="메인_시작">[74]!메인_시작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[126]데이타!$E$179</definedName>
    <definedName name="메타B12">[126]데이타!$E$180</definedName>
    <definedName name="메타B15">[126]데이타!$E$181</definedName>
    <definedName name="메타B18">[126]데이타!$E$182</definedName>
    <definedName name="메타B4">[126]데이타!$E$175</definedName>
    <definedName name="메타B5">[126]데이타!$E$176</definedName>
    <definedName name="메타B6">[126]데이타!$E$177</definedName>
    <definedName name="메타B8">[126]데이타!$E$178</definedName>
    <definedName name="면고르기1">#REF!</definedName>
    <definedName name="면고르기2">#REF!</definedName>
    <definedName name="면벽2">#REF!</definedName>
    <definedName name="면적">#REF!</definedName>
    <definedName name="몁경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명자0604">[126]데이타!$E$183</definedName>
    <definedName name="명자0805">[126]데이타!$E$184</definedName>
    <definedName name="명자1006">[126]데이타!$E$185</definedName>
    <definedName name="명자1208">[126]데이타!$E$186</definedName>
    <definedName name="명칭">#REF!</definedName>
    <definedName name="모21">#REF!</definedName>
    <definedName name="모감주R10">[126]데이타!$E$190</definedName>
    <definedName name="모감주R4">[126]데이타!$E$187</definedName>
    <definedName name="모감주R6">[126]데이타!$E$188</definedName>
    <definedName name="모감주R8">[126]데이타!$E$189</definedName>
    <definedName name="모과2005">[126]데이타!$E$191</definedName>
    <definedName name="모과2507">[126]데이타!$E$192</definedName>
    <definedName name="모과R10">[126]데이타!$E$195</definedName>
    <definedName name="모과R12">[126]데이타!$E$196</definedName>
    <definedName name="모과R15">[126]데이타!$E$197</definedName>
    <definedName name="모과R20">[126]데이타!$E$198</definedName>
    <definedName name="모과R25">[126]데이타!$E$199</definedName>
    <definedName name="모과R5">[126]데이타!$E$193</definedName>
    <definedName name="모과R8">[126]데이타!$E$194</definedName>
    <definedName name="모과나무">#REF!</definedName>
    <definedName name="모니터">#REF!</definedName>
    <definedName name="모란5가지">[126]데이타!$E$200</definedName>
    <definedName name="모란6가지">[126]데이타!$E$201</definedName>
    <definedName name="모래">'[130]단가 및 재료비'!$S$151</definedName>
    <definedName name="모래노">#REF!</definedName>
    <definedName name="모래막이노">#REF!</definedName>
    <definedName name="모래막이재">#REF!</definedName>
    <definedName name="모래부설" localSheetId="0">#REF!</definedName>
    <definedName name="모래부설">#REF!</definedName>
    <definedName name="모래사장노">#REF!</definedName>
    <definedName name="모래사장재">#REF!</definedName>
    <definedName name="모래운반경">#REF!</definedName>
    <definedName name="모래운반경비">[25]단가산출1!$AR$95</definedName>
    <definedName name="모래운반경비1">[130]단가산출1!$AR$206</definedName>
    <definedName name="모래운반계">#REF!</definedName>
    <definedName name="모래운반노">#REF!</definedName>
    <definedName name="모래운반노무비">[25]단가산출1!$AP$95</definedName>
    <definedName name="모래운반노무비1">[130]단가산출1!$AP$206</definedName>
    <definedName name="모래운반재">#REF!</definedName>
    <definedName name="모래운반재료비">[25]단가산출1!$AQ$95</definedName>
    <definedName name="모래운반재료비1">[130]단가산출1!$AQ$206</definedName>
    <definedName name="모래운반톤경비">[25]단가산출1!$AR$96</definedName>
    <definedName name="모래운반톤계">#REF!</definedName>
    <definedName name="모래운반톤노무비">[25]단가산출1!$AP$96</definedName>
    <definedName name="모래운반톤재료비">[25]단가산출1!$AQ$96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르터1노">#REF!</definedName>
    <definedName name="모르터2노">#REF!</definedName>
    <definedName name="모르터3노">#REF!</definedName>
    <definedName name="모르터노">#REF!</definedName>
    <definedName name="모몸">'[192]Y-WORK'!$F$21:$M$365,'[192]Y-WORK'!$F$375:$M$400</definedName>
    <definedName name="모타역율">#REF!</definedName>
    <definedName name="모타효율">#REF!</definedName>
    <definedName name="모터경">#REF!</definedName>
    <definedName name="모터노무비">#REF!</definedName>
    <definedName name="모터재료">#REF!</definedName>
    <definedName name="모형01">#N/A</definedName>
    <definedName name="목도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 localSheetId="0">#REF!</definedName>
    <definedName name="목도공">#REF!</definedName>
    <definedName name="목도공_8">#REF!</definedName>
    <definedName name="목돈입력">#REF!</definedName>
    <definedName name="목련R10">[126]데이타!$E$206</definedName>
    <definedName name="목련R12">[126]데이타!$E$207</definedName>
    <definedName name="목련R15">[126]데이타!$E$208</definedName>
    <definedName name="목련R20">[126]데이타!$E$209</definedName>
    <definedName name="목련R4">[126]데이타!$E$202</definedName>
    <definedName name="목련R5">[126]데이타!$E$203</definedName>
    <definedName name="목련R6">[126]데이타!$E$204</definedName>
    <definedName name="목련R8">[126]데이타!$E$205</definedName>
    <definedName name="목록">#REF!</definedName>
    <definedName name="목록표">#N/A</definedName>
    <definedName name="목백합">#REF!</definedName>
    <definedName name="목서1506">[126]데이타!$E$213</definedName>
    <definedName name="목서2012">[126]데이타!$E$214</definedName>
    <definedName name="목서2515">[126]데이타!$E$215</definedName>
    <definedName name="목수국1006">[126]데이타!$E$210</definedName>
    <definedName name="목수국1208">[126]데이타!$E$211</definedName>
    <definedName name="목수국1510">[126]데이타!$E$212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목차">#REF!</definedName>
    <definedName name="목차1">#N/A</definedName>
    <definedName name="목차2">#REF!</definedName>
    <definedName name="몰라" localSheetId="0" hidden="1">{#N/A,#N/A,FALSE,"명세표"}</definedName>
    <definedName name="몰라" hidden="1">{#N/A,#N/A,FALSE,"명세표"}</definedName>
    <definedName name="몰타르_방수_2회" localSheetId="0">#REF!</definedName>
    <definedName name="몰타르_방수_2회">#REF!</definedName>
    <definedName name="몰탈">#REF!</definedName>
    <definedName name="몰탈1">#REF!</definedName>
    <definedName name="몰탈2">#REF!</definedName>
    <definedName name="몰탈경비">[208]일위대가표!#REF!</definedName>
    <definedName name="몰탈노">#REF!</definedName>
    <definedName name="몰탈노무비">[208]일위대가표!#REF!</definedName>
    <definedName name="몰탈재">#REF!</definedName>
    <definedName name="몰탈재료비">[208]일위대가표!#REF!</definedName>
    <definedName name="못" localSheetId="0">'[25]단가 및 재료비'!$S$150</definedName>
    <definedName name="못">'[127]단가 및 재료비'!$S$173</definedName>
    <definedName name="무궁화1003">[126]데이타!$E$216</definedName>
    <definedName name="무궁화1203">[126]데이타!$E$217</definedName>
    <definedName name="무궁화1504">[126]데이타!$E$218</definedName>
    <definedName name="무궁화1805">[126]데이타!$E$219</definedName>
    <definedName name="무궁화2006">[126]데이타!$E$220</definedName>
    <definedName name="무기질노">#REF!</definedName>
    <definedName name="무기질재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늬1">'[209]계림(함평)'!#REF!</definedName>
    <definedName name="무늬2">'[209]계림(장성)'!#REF!</definedName>
    <definedName name="무늬거푸집">#REF!</definedName>
    <definedName name="무대조명">#N/A</definedName>
    <definedName name="무선안테나공" localSheetId="0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무선통신">#N/A</definedName>
    <definedName name="무수축콘크리트">#REF!</definedName>
    <definedName name="무안">[210]노무비!$B$12</definedName>
    <definedName name="문서의_처음" localSheetId="0">#REF!</definedName>
    <definedName name="문서의_처음">#REF!</definedName>
    <definedName name="문양노">#REF!</definedName>
    <definedName name="물">#N/A</definedName>
    <definedName name="물가" localSheetId="0" hidden="1">#REF!</definedName>
    <definedName name="물가" hidden="1">#REF!</definedName>
    <definedName name="물가2">#REF!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경">#REF!</definedName>
    <definedName name="물노무">#REF!</definedName>
    <definedName name="물량2" hidden="1">{#N/A,#N/A,FALSE,"제목"}</definedName>
    <definedName name="물량범위">#REF!</definedName>
    <definedName name="물량집계" localSheetId="0">#REF!</definedName>
    <definedName name="물량집계">[74]!물량집계</definedName>
    <definedName name="물량집계1">#REF!</definedName>
    <definedName name="물재료">#REF!</definedName>
    <definedName name="물탱크5500L">#REF!</definedName>
    <definedName name="물탱크5500경비">[127]중기사용료산출근거!$G$155</definedName>
    <definedName name="물탱크5500노무비">[127]중기사용료산출근거!$G$159</definedName>
    <definedName name="물탱크5500재료비">[127]중기사용료산출근거!$G$163</definedName>
    <definedName name="물탱크경">#REF!</definedName>
    <definedName name="물탱크노">#REF!</definedName>
    <definedName name="물탱크재">#REF!</definedName>
    <definedName name="물푸경">#REF!</definedName>
    <definedName name="물푸기">#N/A</definedName>
    <definedName name="물푸노">#REF!</definedName>
    <definedName name="물푸레R5">[126]데이타!$E$221</definedName>
    <definedName name="물푸레R6">[126]데이타!$E$222</definedName>
    <definedName name="물푸레R8">[126]데이타!$E$223</definedName>
    <definedName name="물푸재">#REF!</definedName>
    <definedName name="뭐야">#N/A</definedName>
    <definedName name="뮤" localSheetId="0">#REF!</definedName>
    <definedName name="뮤">#REF!</definedName>
    <definedName name="뮤2" localSheetId="0">#REF!</definedName>
    <definedName name="뮤2">#REF!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_장_공">#REF!</definedName>
    <definedName name="미나">[0]!ㅈㄷㅂㄹ</definedName>
    <definedName name="미리보기">#N/A</definedName>
    <definedName name="미미">'[192]Y-WORK'!$D$19:$D$19,'[192]Y-WORK'!$F$19:$BD$19</definedName>
    <definedName name="미미미">'[144]기계경비(시간당)'!$F$133</definedName>
    <definedName name="미선0804">[126]데이타!$E$224</definedName>
    <definedName name="미선1206">[126]데이타!$E$225</definedName>
    <definedName name="미송원목">#REF!</definedName>
    <definedName name="미장">#REF!</definedName>
    <definedName name="미장공" localSheetId="0">#REF!</definedName>
    <definedName name="미장공">[211]노임!$B$6</definedName>
    <definedName name="미장공_8">#REF!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미진">[0]!NNG</definedName>
    <definedName name="믹서경">#REF!</definedName>
    <definedName name="믹서노">#REF!</definedName>
    <definedName name="믹서재">#REF!</definedName>
    <definedName name="민">[0]!BlankMacro1</definedName>
    <definedName name="민ㅇ린ㅇ러">#REF!</definedName>
    <definedName name="밈ㄴ인이애ㅣㅏ잉르ㅏ댜ㅐㅇㄹ">#REF!</definedName>
    <definedName name="밑변">#REF!</definedName>
    <definedName name="ㅂ">#REF!</definedName>
    <definedName name="ㅂ_ㅗ">#REF!</definedName>
    <definedName name="ㅂㄱ">#REF!</definedName>
    <definedName name="ㅂㄱㄷㄷㅄ">#N/A</definedName>
    <definedName name="ㅂㄷ">#N/A</definedName>
    <definedName name="ㅂㄷㅂ">#N/A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ㅈㅁ">#N/A</definedName>
    <definedName name="ㅂㅂ" hidden="1">{"'Sheet1'!$A$4","'Sheet1'!$A$9:$G$28"}</definedName>
    <definedName name="ㅂㅂㅂ" hidden="1">{"'용역비'!$A$4:$C$8"}</definedName>
    <definedName name="ㅂㅂㅂㅂ">{#N/A,#N/A,FALSE,"명세표"}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">{#N/A,#N/A,FALSE,"명세표"}</definedName>
    <definedName name="ㅂㅇㅁ">#N/A</definedName>
    <definedName name="ㅂㅈ">#REF!</definedName>
    <definedName name="ㅂㅈㄱㄷㅈㅂㄱㅈㄷㅂㄱ">{#N/A,#N/A,FALSE,"이정표"}</definedName>
    <definedName name="ㅂㅈㄷ">[0]!jhg</definedName>
    <definedName name="ㅂㅈㄷㄱ">#REF!</definedName>
    <definedName name="ㅂㅈㄷㄴㅌ">[0]!juyjuy</definedName>
    <definedName name="ㅂㅈㅂㅈㅂㅈ">#REF!</definedName>
    <definedName name="ㅂㅈㅇㅂㅈㅇ">#REF!</definedName>
    <definedName name="ㅂㅈㅎㅁㅇㄴ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BlankMacro1</definedName>
    <definedName name="바닥">[103]박스토공!$E$5</definedName>
    <definedName name="바닥몰">#REF!</definedName>
    <definedName name="바리">#REF!</definedName>
    <definedName name="바보">#REF!</definedName>
    <definedName name="바부" hidden="1">{"'용역비'!$A$4:$C$8"}</definedName>
    <definedName name="바이오">#REF!</definedName>
    <definedName name="박">#REF!</definedName>
    <definedName name="박광민">#REF!</definedName>
    <definedName name="박리제">#REF!</definedName>
    <definedName name="박민민">#REF!</definedName>
    <definedName name="박상운">#REF!</definedName>
    <definedName name="박스">#N/A</definedName>
    <definedName name="박피">#REF!</definedName>
    <definedName name="반구간">'[161]고창터널(고창방향)'!#REF!</definedName>
    <definedName name="반사경노">#REF!</definedName>
    <definedName name="반사경지주노">#REF!</definedName>
    <definedName name="반송1012">[126]데이타!$E$148</definedName>
    <definedName name="반송1215">[126]데이타!$E$149</definedName>
    <definedName name="반송1518">[126]데이타!$E$150</definedName>
    <definedName name="반송1520">[126]데이타!$E$151</definedName>
    <definedName name="반송2022">[126]데이타!$E$152</definedName>
    <definedName name="반여수량" localSheetId="0">#REF!</definedName>
    <definedName name="반여수량">#REF!</definedName>
    <definedName name="반여수량_8">#REF!</definedName>
    <definedName name="반영">[212]노무비!$B$2</definedName>
    <definedName name="반영근">[212]노무비!$B$10</definedName>
    <definedName name="반영근1">[212]노무비!$B$8</definedName>
    <definedName name="받침철물">'[130]단가 및 재료비'!$S$164</definedName>
    <definedName name="발생내역1" localSheetId="0">#REF!</definedName>
    <definedName name="발생내역1">#REF!</definedName>
    <definedName name="발생내역2" localSheetId="0">[213]노임!$B$3:$C$71</definedName>
    <definedName name="발생내역2">[214]노임!$B$3:$C$71</definedName>
    <definedName name="발전기">#N/A</definedName>
    <definedName name="발주처">#N/A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">#REF!</definedName>
    <definedName name="방_모">[148]수량산출!$R$164</definedName>
    <definedName name="방류펌프" localSheetId="0">#REF!</definedName>
    <definedName name="방류펌프">#REF!</definedName>
    <definedName name="방방호벽">#REF!</definedName>
    <definedName name="방송">BlankMacro1</definedName>
    <definedName name="방송설비" localSheetId="0">#REF!</definedName>
    <definedName name="방송설비">#REF!</definedName>
    <definedName name="방수">[182]노임!$D$23</definedName>
    <definedName name="방수1">#REF!</definedName>
    <definedName name="방수2">#REF!</definedName>
    <definedName name="방수3">#REF!</definedName>
    <definedName name="방수4">#REF!</definedName>
    <definedName name="방수공" localSheetId="0">#REF!</definedName>
    <definedName name="방수공">[211]노임!$B$7</definedName>
    <definedName name="방수공_8">#REF!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수몰탈">#REF!</definedName>
    <definedName name="방수액">#REF!</definedName>
    <definedName name="방음벽" hidden="1">{#N/A,#N/A,FALSE,"2~8번"}</definedName>
    <definedName name="방음벽1" hidden="1">{#N/A,#N/A,FALSE,"운반시간"}</definedName>
    <definedName name="방진고무50">#REF!</definedName>
    <definedName name="방철">#REF!</definedName>
    <definedName name="방콘2">'[215]대창(장성)'!$AL$481</definedName>
    <definedName name="방콘2402">#REF!</definedName>
    <definedName name="방통내역">#REF!</definedName>
    <definedName name="방합3회1">#REF!</definedName>
    <definedName name="방합3회2">#REF!</definedName>
    <definedName name="방혁주">#REF!</definedName>
    <definedName name="방호벽" localSheetId="0">#REF!</definedName>
    <definedName name="방호벽">#REF!</definedName>
    <definedName name="방호벽1">#REF!</definedName>
    <definedName name="방호벽2">#REF!</definedName>
    <definedName name="방호벽조서">#REF!</definedName>
    <definedName name="방호벽철근">#REF!</definedName>
    <definedName name="방화문">#REF!</definedName>
    <definedName name="배">#REF!</definedName>
    <definedName name="배관">#N/A</definedName>
    <definedName name="배관공" localSheetId="0">#REF!</definedName>
    <definedName name="배관공">#REF!</definedName>
    <definedName name="배관공_8">#REF!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공계">#REF!</definedName>
    <definedName name="배관공수율" hidden="1">#N/A</definedName>
    <definedName name="배관일위">[216]인건비!#REF!</definedName>
    <definedName name="배구관">[217]종배수관!$D$21</definedName>
    <definedName name="배노">#N/A</definedName>
    <definedName name="배롱나무">#REF!</definedName>
    <definedName name="배면방수">#REF!</definedName>
    <definedName name="배선기구">#N/A</definedName>
    <definedName name="배선전공" localSheetId="0">#REF!</definedName>
    <definedName name="배선전공">#REF!</definedName>
    <definedName name="배수공망">#REF!</definedName>
    <definedName name="배수공수량집계표">#REF!</definedName>
    <definedName name="배수공이다">#REF!</definedName>
    <definedName name="배수공집계">#REF!</definedName>
    <definedName name="배수공집계1">#REF!</definedName>
    <definedName name="배수관1">#N/A</definedName>
    <definedName name="배수관날개벽">#REF!</definedName>
    <definedName name="배수관날개벽집계">#REF!</definedName>
    <definedName name="배수관집계표">#REF!</definedName>
    <definedName name="배수구">#REF!</definedName>
    <definedName name="배수깨기">#N/A</definedName>
    <definedName name="배수깨기..">#N/A</definedName>
    <definedName name="배수토공계">#REF!</definedName>
    <definedName name="배열계수" localSheetId="0">#REF!</definedName>
    <definedName name="배열계수">#REF!</definedName>
    <definedName name="배인">#N/A</definedName>
    <definedName name="배자">#N/A</definedName>
    <definedName name="배재">#N/A</definedName>
    <definedName name="배전" localSheetId="0">#REF!</definedName>
    <definedName name="배전">#REF!</definedName>
    <definedName name="배전반자재단가영" localSheetId="0">#REF!</definedName>
    <definedName name="배전반자재단가영">#REF!</definedName>
    <definedName name="배전전공" localSheetId="0">156907</definedName>
    <definedName name="배전전공">#REF!</definedName>
    <definedName name="배전전공_8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">#N/A</definedName>
    <definedName name="백02간재">'[144]기계경비(시간당)'!$H$161</definedName>
    <definedName name="백02간재티스제외">'[144]기계경비(시간당)'!$H$162</definedName>
    <definedName name="백02노무">'[144]기계경비(시간당)'!$H$153</definedName>
    <definedName name="백02노무야간">'[144]기계경비(시간당)'!$H$157</definedName>
    <definedName name="백02손료">'[144]기계경비(시간당)'!$H$149</definedName>
    <definedName name="백04간재">'[144]기계경비(시간당)'!$F$145</definedName>
    <definedName name="백04간재티스제외">'[144]기계경비(시간당)'!$H$146</definedName>
    <definedName name="백04노무">'[144]기계경비(시간당)'!$H$137</definedName>
    <definedName name="백04노무야간">'[144]기계경비(시간당)'!$H$141</definedName>
    <definedName name="백04손료">'[144]기계경비(시간당)'!$H$133</definedName>
    <definedName name="백07간재">'[144]기계경비(시간당)'!$H$129</definedName>
    <definedName name="백07노무">'[144]기계경비(시간당)'!$H$121</definedName>
    <definedName name="백07손료">'[144]기계경비(시간당)'!$H$117</definedName>
    <definedName name="백룡교차로">[218]백룡교차로!$B$1:$D$65536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BH07">#REF!</definedName>
    <definedName name="백호우작업효율">#REF!</definedName>
    <definedName name="밸브">#N/A</definedName>
    <definedName name="밸브높이">#REF!</definedName>
    <definedName name="뱌뱌뱌">#REF!</definedName>
    <definedName name="버림길이">#REF!</definedName>
    <definedName name="버림콘크리트">#REF!</definedName>
    <definedName name="버림콘크리트2">[219]시점교대!$AG$69</definedName>
    <definedName name="버림폭">#REF!</definedName>
    <definedName name="버팀목">#REF!</definedName>
    <definedName name="버팀목EA">#REF!</definedName>
    <definedName name="버팀중량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벌목공">#REF!</definedName>
    <definedName name="벌목공011">#REF!</definedName>
    <definedName name="벌목단가산출">#REF!</definedName>
    <definedName name="벌목부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범위">#REF!</definedName>
    <definedName name="법면보호블럭">#REF!</definedName>
    <definedName name="법원원천사" localSheetId="0">#REF!</definedName>
    <definedName name="법원원천사">[220]수량산출!#REF!</definedName>
    <definedName name="벨브소켓">#REF!</definedName>
    <definedName name="벽_돌__블_럭__제_작_공">#REF!</definedName>
    <definedName name="벽높이">#REF!</definedName>
    <definedName name="벽돌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돌공">#REF!</definedName>
    <definedName name="벽돌공_치장">#REF!</definedName>
    <definedName name="벽돌공치장">#REF!</definedName>
    <definedName name="벽돌제작공">#REF!</definedName>
    <definedName name="벽두께" localSheetId="0">#REF!</definedName>
    <definedName name="벽두께">#REF!</definedName>
    <definedName name="벽반사">#REF!</definedName>
    <definedName name="벽체" hidden="1">{#N/A,#N/A,FALSE,"혼합골재"}</definedName>
    <definedName name="변경">#REF!</definedName>
    <definedName name="변경간접노무비">#REF!</definedName>
    <definedName name="변경경비">#REF!</definedName>
    <definedName name="변경공급가액">#REF!</definedName>
    <definedName name="변경공사원가">#REF!</definedName>
    <definedName name="변경기타경비">#REF!</definedName>
    <definedName name="변경기타이설비">#REF!</definedName>
    <definedName name="변경도급액">#REF!</definedName>
    <definedName name="변경도로복구비">#REF!</definedName>
    <definedName name="변경부가가치세">#REF!</definedName>
    <definedName name="변경부가세">#REF!</definedName>
    <definedName name="변경부대공계">#REF!</definedName>
    <definedName name="변경부설공계">#REF!</definedName>
    <definedName name="변경비">#REF!</definedName>
    <definedName name="변경사급재료비">#REF!</definedName>
    <definedName name="변경산재보험료">#REF!</definedName>
    <definedName name="변경안전관리비">#REF!</definedName>
    <definedName name="변경원가" hidden="1">#REF!</definedName>
    <definedName name="변경이윤">#REF!</definedName>
    <definedName name="변경일반관리비">#REF!</definedName>
    <definedName name="변경재료비">#REF!</definedName>
    <definedName name="변경직접노무비">#REF!</definedName>
    <definedName name="변경총공사비">#REF!</definedName>
    <definedName name="변경토공계">#REF!</definedName>
    <definedName name="변경폐기물">#REF!</definedName>
    <definedName name="변경폐기물2">#REF!</definedName>
    <definedName name="변경합계">#REF!</definedName>
    <definedName name="변계">#REF!</definedName>
    <definedName name="변노">#REF!</definedName>
    <definedName name="변노무비">#REF!</definedName>
    <definedName name="변동경비">#N/A</definedName>
    <definedName name="변수">#REF!</definedName>
    <definedName name="변실심도">#REF!</definedName>
    <definedName name="변실잔토">#REF!</definedName>
    <definedName name="변실폭">#REF!</definedName>
    <definedName name="변실하단">#REF!</definedName>
    <definedName name="변압기">#N/A</definedName>
    <definedName name="변재">#REF!</definedName>
    <definedName name="변재료비">#REF!</definedName>
    <definedName name="변전전공">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별도공사">#REF!</definedName>
    <definedName name="별첨">#REF!</definedName>
    <definedName name="보">#REF!</definedName>
    <definedName name="보노">#N/A</definedName>
    <definedName name="보노1">#N/A</definedName>
    <definedName name="보도" hidden="1">{#N/A,#N/A,TRUE,"총괄"}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성토공">#N/A</definedName>
    <definedName name="보습제">#REF!</definedName>
    <definedName name="보안공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">#N/A</definedName>
    <definedName name="보온공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온공계">#REF!</definedName>
    <definedName name="보완자료복사">#REF!</definedName>
    <definedName name="보인" localSheetId="0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자">#N/A</definedName>
    <definedName name="보재">#N/A</definedName>
    <definedName name="보재1">#N/A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두께">0.2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조기층포설경">#REF!</definedName>
    <definedName name="보조기층포설노">#REF!</definedName>
    <definedName name="보조기층포설재">#REF!</definedName>
    <definedName name="보조연" localSheetId="0">#REF!</definedName>
    <definedName name="보조연">#REF!</definedName>
    <definedName name="보조원" localSheetId="0">#REF!</definedName>
    <definedName name="보조원">#REF!</definedName>
    <definedName name="보차도경계블럭수량">#REF!</definedName>
    <definedName name="보통">#REF!</definedName>
    <definedName name="보통마감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" localSheetId="0">[221]노임!$B$14</definedName>
    <definedName name="보통인부">[211]노임!$B$14</definedName>
    <definedName name="보통인부_8">#REF!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통인부B10">[126]식재인부!$C$24</definedName>
    <definedName name="보통인부B4이하">[126]식재인부!$C$18</definedName>
    <definedName name="보통인부B5">[126]식재인부!$C$19</definedName>
    <definedName name="보통인부B6">[126]식재인부!$C$20</definedName>
    <definedName name="보통인부B8">[126]식재인부!$C$22</definedName>
    <definedName name="보통인부R10">[126]식재인부!$C$54</definedName>
    <definedName name="보통인부R12">[126]식재인부!$C$56</definedName>
    <definedName name="보통인부R15">[126]식재인부!$C$59</definedName>
    <definedName name="보통인부R4이하">[126]식재인부!$C$48</definedName>
    <definedName name="보통인부R5">[126]식재인부!$C$49</definedName>
    <definedName name="보통인부R6">[126]식재인부!$C$50</definedName>
    <definedName name="보통인부R7">[126]식재인부!$C$51</definedName>
    <definedName name="보통인부R8">[126]식재인부!$C$52</definedName>
    <definedName name="보통인부계">#REF!</definedName>
    <definedName name="보험">#REF!</definedName>
    <definedName name="보험료">#N/A</definedName>
    <definedName name="보현">[0]!ㅁㄴㄹㅇㄹ</definedName>
    <definedName name="보호몰탈1">#REF!</definedName>
    <definedName name="보호몰탈2">#REF!</definedName>
    <definedName name="보호몰탈3">#REF!</definedName>
    <definedName name="보호상">#REF!</definedName>
    <definedName name="보호측">#REF!</definedName>
    <definedName name="보호통잔토">#REF!</definedName>
    <definedName name="보호통폭">#REF!</definedName>
    <definedName name="보호통하단">#REF!</definedName>
    <definedName name="보호하">#REF!</definedName>
    <definedName name="복리">#REF!</definedName>
    <definedName name="복리후생비">#REF!</definedName>
    <definedName name="복사">#REF!</definedName>
    <definedName name="복사1줄">#REF!</definedName>
    <definedName name="복사2줄">#REF!</definedName>
    <definedName name="복사3줄">#REF!</definedName>
    <definedName name="볼트">#REF!</definedName>
    <definedName name="봄가을" localSheetId="0">#REF!</definedName>
    <definedName name="봄가을">#REF!</definedName>
    <definedName name="뵤뱌ㅑㅂ">[222]자재단가!$A$6:$M$156</definedName>
    <definedName name="뵤뵤뵤">#N/A</definedName>
    <definedName name="부" hidden="1">{#N/A,#N/A,FALSE,"현장 NCR 분석";#N/A,#N/A,FALSE,"현장품질감사";#N/A,#N/A,FALSE,"현장품질감사"}</definedName>
    <definedName name="부__가___가__치__세">#REF!</definedName>
    <definedName name="부가">#REF!</definedName>
    <definedName name="부가가치세" localSheetId="0">#REF!</definedName>
    <definedName name="부가가치세">#REF!</definedName>
    <definedName name="附加價値稅">#REF!</definedName>
    <definedName name="부가가치세_8">#REF!</definedName>
    <definedName name="부가가치세2">#N/A</definedName>
    <definedName name="부가가치세4">#N/A</definedName>
    <definedName name="부가세">#REF!</definedName>
    <definedName name="부대">#REF!</definedName>
    <definedName name="부대공">#REF!</definedName>
    <definedName name="부대공계">#REF!</definedName>
    <definedName name="부대공망">#REF!</definedName>
    <definedName name="부대공집계표">#REF!</definedName>
    <definedName name="부대공총괄수량집계" hidden="1">{#N/A,#N/A,FALSE,"2~8번"}</definedName>
    <definedName name="부대일위대가">#REF!</definedName>
    <definedName name="부동산">IF(#REF!="주거전용 건축물",주거전용,기타부동산)</definedName>
    <definedName name="부변전실접지설비공사" localSheetId="0">#REF!</definedName>
    <definedName name="부변전실접지설비공사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설공계">#REF!</definedName>
    <definedName name="부손익" hidden="1">{#N/A,#N/A,FALSE,"현장 NCR 분석";#N/A,#N/A,FALSE,"현장품질감사";#N/A,#N/A,FALSE,"현장품질감사"}</definedName>
    <definedName name="부스닥트">#N/A</definedName>
    <definedName name="부전지" hidden="1">#REF!</definedName>
    <definedName name="부직포노">#REF!</definedName>
    <definedName name="부직포재">#REF!</definedName>
    <definedName name="부하">#REF!</definedName>
    <definedName name="부하_부하명" localSheetId="0">#REF!</definedName>
    <definedName name="부하_부하명">#REF!</definedName>
    <definedName name="부하계산">#REF!</definedName>
    <definedName name="부하리스트">#REF!</definedName>
    <definedName name="분기상단">#REF!</definedName>
    <definedName name="분기심도">#REF!</definedName>
    <definedName name="분기폭">#REF!</definedName>
    <definedName name="분기하단">#REF!</definedName>
    <definedName name="분리">'[223]빗물받이(910-510-410)'!$P$4</definedName>
    <definedName name="분수경">#REF!</definedName>
    <definedName name="분수노">#REF!</definedName>
    <definedName name="분수재">#REF!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>BlankMacro1</definedName>
    <definedName name="분전반">BlankMacro1</definedName>
    <definedName name="분전반1">BlankMacro1</definedName>
    <definedName name="분전함">BlankMacro1</definedName>
    <definedName name="분전함신설합계">[224]분전함신설!$S$29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02간재구조물">'[144]기계경비(시간당)'!$H$112</definedName>
    <definedName name="브02노무">'[144]기계경비(시간당)'!$H$110</definedName>
    <definedName name="브02노무야간">'[144]기계경비(시간당)'!$H$111</definedName>
    <definedName name="브02손료">'[144]기계경비(시간당)'!$H$109</definedName>
    <definedName name="브04간재구조물">'[144]기계경비(시간당)'!$H$105</definedName>
    <definedName name="브04노무">'[144]기계경비(시간당)'!$H$103</definedName>
    <definedName name="브04노무야간">'[144]기계경비(시간당)'!$H$104</definedName>
    <definedName name="브04손료">'[144]기계경비(시간당)'!$H$102</definedName>
    <definedName name="브레이드">'[144]기계경비(시간당)'!$D$28</definedName>
    <definedName name="브레이커0.4경">#REF!</definedName>
    <definedName name="브레이커0.7경">#REF!</definedName>
    <definedName name="브레이커경">#REF!</definedName>
    <definedName name="브이c" localSheetId="0">#REF!</definedName>
    <definedName name="브이c">#REF!</definedName>
    <definedName name="블록H">#REF!</definedName>
    <definedName name="블록V">#REF!</definedName>
    <definedName name="비">#REF!</definedName>
    <definedName name="비______목">#REF!</definedName>
    <definedName name="비_계_공">#REF!</definedName>
    <definedName name="비_고">#REF!</definedName>
    <definedName name="비계" localSheetId="0">#REF!</definedName>
    <definedName name="비계">#REF!</definedName>
    <definedName name="비계1">#REF!</definedName>
    <definedName name="비계2">#REF!</definedName>
    <definedName name="비계공" localSheetId="0">#REF!</definedName>
    <definedName name="비계공">#REF!</definedName>
    <definedName name="비계공_8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고">#REF!</definedName>
    <definedName name="비교">#N/A</definedName>
    <definedName name="비교표">#REF!</definedName>
    <definedName name="비교표1">#N/A</definedName>
    <definedName name="비교표2">#N/A</definedName>
    <definedName name="비닐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집계" localSheetId="0" hidden="1">#REF!</definedName>
    <definedName name="비목군집계" hidden="1">#REF!</definedName>
    <definedName name="비목집계">#REF!</definedName>
    <definedName name="비목출력">#REF!</definedName>
    <definedName name="비비비">#REF!,#REF!,#REF!</definedName>
    <definedName name="비용비교" hidden="1">{#N/A,#N/A,FALSE,"제목"}</definedName>
    <definedName name="비율" localSheetId="0">#REF!</definedName>
    <definedName name="비율">#REF!</definedName>
    <definedName name="비인">[0]!MATRO</definedName>
    <definedName name="빌딩통합관리">#N/A</definedName>
    <definedName name="빌딩통합관리3">#N/A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빗물받이1">#REF!</definedName>
    <definedName name="빗물받이2">#REF!</definedName>
    <definedName name="빼기">#N/A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[225]경상직원!#REF!</definedName>
    <definedName name="ㅅ1">#REF!</definedName>
    <definedName name="ㅅ2">#REF!</definedName>
    <definedName name="ㅅ3">#REF!</definedName>
    <definedName name="ㅅ4">#REF!</definedName>
    <definedName name="ㅅㄱㄷ">#REF!</definedName>
    <definedName name="ㅅㄷㄴㅅ">#REF!</definedName>
    <definedName name="ㅅㅅ" hidden="1">#N/A</definedName>
    <definedName name="ㅅㅅㄱ">[155]금광1터널!$N$7</definedName>
    <definedName name="ㅅㅅㅅ">#N/A</definedName>
    <definedName name="ㅅㅅㅅㅅ">#REF!</definedName>
    <definedName name="ㅅㅎㄱㄷㅅㄷㄱ">{#N/A,#N/A,FALSE,"표지목차"}</definedName>
    <definedName name="사">BlankMacro1</definedName>
    <definedName name="사__급___자__재__비">#REF!</definedName>
    <definedName name="사급단가" localSheetId="0">#REF!</definedName>
    <definedName name="사급단가">#REF!</definedName>
    <definedName name="사급자재비">#REF!</definedName>
    <definedName name="사급재료비">#REF!</definedName>
    <definedName name="사다" hidden="1">'[226]6PILE  (돌출)'!#REF!</definedName>
    <definedName name="사다리">#REF!</definedName>
    <definedName name="사리도경">#REF!</definedName>
    <definedName name="사리도노무">#REF!</definedName>
    <definedName name="사리도재료">#REF!</definedName>
    <definedName name="사번">[227]Sheet1!$B$2:$C$171</definedName>
    <definedName name="사번및이름">#REF!</definedName>
    <definedName name="사용수량">#REF!</definedName>
    <definedName name="사용인감" localSheetId="0">#REF!</definedName>
    <definedName name="사용인감">#REF!</definedName>
    <definedName name="사용인감계" localSheetId="0">#REF!</definedName>
    <definedName name="사용인감계">#REF!</definedName>
    <definedName name="사용전검사비2">#N/A</definedName>
    <definedName name="사인">#REF!</definedName>
    <definedName name="사인일위">#N/A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산">#N/A</definedName>
    <definedName name="산__출__근__거">#REF!</definedName>
    <definedName name="산근" localSheetId="0">#REF!</definedName>
    <definedName name="산근">#REF!</definedName>
    <definedName name="산근갑지1">#REF!</definedName>
    <definedName name="산근을1">#REF!</definedName>
    <definedName name="산보" localSheetId="0">#REF!</definedName>
    <definedName name="산보">#REF!</definedName>
    <definedName name="산소">#REF!</definedName>
    <definedName name="산안">#REF!</definedName>
    <definedName name="산재">#REF!</definedName>
    <definedName name="산재보험료" localSheetId="0">#REF!</definedName>
    <definedName name="산재보험료">#REF!</definedName>
    <definedName name="산재보험료..입력">#N/A</definedName>
    <definedName name="산재보험료__입력">#N/A</definedName>
    <definedName name="산재보험료_8">#REF!</definedName>
    <definedName name="산재보험료2">#N/A</definedName>
    <definedName name="산재보험료4">#N/A</definedName>
    <definedName name="산재보험료요율">#N/A</definedName>
    <definedName name="산정교차로">[218]산정교차로!$B$1:$D$65536</definedName>
    <definedName name="산출">#N/A</definedName>
    <definedName name="산출1">#REF!</definedName>
    <definedName name="산출10">#REF!</definedName>
    <definedName name="산출11">#REF!</definedName>
    <definedName name="산출12">#REF!</definedName>
    <definedName name="산출13">#REF!</definedName>
    <definedName name="산출14">#REF!</definedName>
    <definedName name="산출15">#REF!</definedName>
    <definedName name="산출16">#REF!</definedName>
    <definedName name="산출17">#REF!</definedName>
    <definedName name="산출18">#REF!</definedName>
    <definedName name="산출19">#REF!</definedName>
    <definedName name="산출2">#REF!</definedName>
    <definedName name="산출20">#REF!</definedName>
    <definedName name="산출21">#REF!</definedName>
    <definedName name="산출22">#REF!</definedName>
    <definedName name="산출23">#REF!</definedName>
    <definedName name="산출24">#REF!</definedName>
    <definedName name="산출25">#REF!</definedName>
    <definedName name="산출26">#REF!</definedName>
    <definedName name="산출27">#REF!</definedName>
    <definedName name="산출28">#REF!</definedName>
    <definedName name="산출29">#REF!</definedName>
    <definedName name="산출3">#REF!</definedName>
    <definedName name="산출30">#REF!</definedName>
    <definedName name="산출31">#REF!</definedName>
    <definedName name="산출32">#REF!</definedName>
    <definedName name="산출33">#REF!</definedName>
    <definedName name="산출34">#REF!</definedName>
    <definedName name="산출35">#REF!</definedName>
    <definedName name="산출36">#REF!</definedName>
    <definedName name="산출37">#REF!</definedName>
    <definedName name="산출38">#REF!</definedName>
    <definedName name="산출39">#REF!</definedName>
    <definedName name="산출4">#REF!</definedName>
    <definedName name="산출40">#REF!</definedName>
    <definedName name="산출5">#REF!</definedName>
    <definedName name="산출6">#REF!</definedName>
    <definedName name="산출7">#REF!</definedName>
    <definedName name="산출8">#REF!</definedName>
    <definedName name="산출9">#REF!</definedName>
    <definedName name="산출경비">#REF!</definedName>
    <definedName name="산출근거">#REF!</definedName>
    <definedName name="산출근거1">#REF!</definedName>
    <definedName name="산출근거2">#REF!</definedName>
    <definedName name="산출내역">#REF!</definedName>
    <definedName name="산출내역서">BlankMacro1</definedName>
    <definedName name="산출번호">#REF!</definedName>
    <definedName name="산출일위대가통신">BlankMacro1</definedName>
    <definedName name="산출조사">[228]재료비!#REF!</definedName>
    <definedName name="산출집계표" hidden="1">{#N/A,"수불부",FALSE,"사급자재수불서";#N/A,"수불부",FALSE,"사급자재수불서"}</definedName>
    <definedName name="산표">#REF!</definedName>
    <definedName name="삼각지_동력부하_List" localSheetId="0">#REF!</definedName>
    <definedName name="삼각지_동력부하_List">#REF!</definedName>
    <definedName name="삼노">#REF!</definedName>
    <definedName name="삼왕교이설도로단가산출">#N/A</definedName>
    <definedName name="삼재">#REF!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단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면폭1">#REF!</definedName>
    <definedName name="상변">#REF!</definedName>
    <definedName name="상수">#REF!</definedName>
    <definedName name="상수도공">#REF!</definedName>
    <definedName name="상수도공집계표">#REF!</definedName>
    <definedName name="상시근로자">#REF!</definedName>
    <definedName name="상호">#N/A</definedName>
    <definedName name="새마을차고신설수량" localSheetId="0">'[12]40집계'!$A$4:$O$157</definedName>
    <definedName name="새마을차고신설수량">'[13]40집계'!$A$4:$O$157</definedName>
    <definedName name="새시공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">#N/A</definedName>
    <definedName name="서대연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서">#N/A</definedName>
    <definedName name="서서서">#N/A</definedName>
    <definedName name="서울" localSheetId="0">#REF!</definedName>
    <definedName name="서울">#REF!</definedName>
    <definedName name="서원기산">#REF!</definedName>
    <definedName name="서해">#N/A</definedName>
    <definedName name="석_공">#REF!</definedName>
    <definedName name="석공">#REF!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축">#REF!</definedName>
    <definedName name="석축1">#N/A</definedName>
    <definedName name="석축조서">#REF!</definedName>
    <definedName name="석축집계">#REF!</definedName>
    <definedName name="석항">{#N/A,#N/A,FALSE,"명세표"}</definedName>
    <definedName name="선관" localSheetId="0">#REF!</definedName>
    <definedName name="선관">#REF!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선로" localSheetId="0">#REF!</definedName>
    <definedName name="선로">#REF!</definedName>
    <definedName name="선로수량" localSheetId="0">#REF!</definedName>
    <definedName name="선로수량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>#REF!</definedName>
    <definedName name="선부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선택층두께">0.2</definedName>
    <definedName name="선테ㄷ">#REF!</definedName>
    <definedName name="설">[229]일위대가!#REF!</definedName>
    <definedName name="설간접">#N/A</definedName>
    <definedName name="설계">#N/A</definedName>
    <definedName name="설계_342427000감리_862426000__5">[97]조건!#REF!</definedName>
    <definedName name="설계가">#N/A</definedName>
    <definedName name="설계내역" localSheetId="0">#REF!</definedName>
    <definedName name="설계내역">#REF!</definedName>
    <definedName name="설계내역서">BlankMacro1</definedName>
    <definedName name="설계단면력요약.SAP90Work">#N/A</definedName>
    <definedName name="설계서" localSheetId="0">[123]노임!$B$7</definedName>
    <definedName name="설계서">[230]일위대가!#REF!</definedName>
    <definedName name="설계서간지">#REF!</definedName>
    <definedName name="설계설">#REF!</definedName>
    <definedName name="설계설명" hidden="1">#REF!</definedName>
    <definedName name="설계속도">#REF!</definedName>
    <definedName name="설계표지" localSheetId="0">#REF!</definedName>
    <definedName name="설계표지">#REF!</definedName>
    <definedName name="설명서">#REF!</definedName>
    <definedName name="설명판1">#REF!</definedName>
    <definedName name="설명판2">#REF!</definedName>
    <definedName name="설변원가">#N/A</definedName>
    <definedName name="설비개보수공사">#REF!</definedName>
    <definedName name="설비기초일위">#REF!</definedName>
    <definedName name="설집">#REF!</definedName>
    <definedName name="설치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">#N/A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세금">#REF!</definedName>
    <definedName name="세금과공과">#N/A</definedName>
    <definedName name="세금과공과금">#REF!</definedName>
    <definedName name="세로">[103]박스토공!$F$4</definedName>
    <definedName name="세로갑지">#N/A</definedName>
    <definedName name="세외">[103]기준표!$B$8</definedName>
    <definedName name="셋틈">'[161]고창터널(고창방향)'!#REF!</definedName>
    <definedName name="소">#REF!</definedName>
    <definedName name="소거">#N/A</definedName>
    <definedName name="소계">#REF!</definedName>
    <definedName name="소계3">#REF!</definedName>
    <definedName name="소계4">#REF!</definedName>
    <definedName name="소계5">#REF!</definedName>
    <definedName name="소공정코드">#REF!</definedName>
    <definedName name="소공정코드1">#REF!</definedName>
    <definedName name="소나무">#REF!</definedName>
    <definedName name="소모">#REF!</definedName>
    <definedName name="소모품비">#REF!</definedName>
    <definedName name="소방">#REF!</definedName>
    <definedName name="소방2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요물자">#REF!</definedName>
    <definedName name="소일위대가1">#REF!</definedName>
    <definedName name="소장">#N/A</definedName>
    <definedName name="소켓무게">[231]DATE!$G$24:$G$79</definedName>
    <definedName name="소켓티형관">#REF!</definedName>
    <definedName name="소켓플랜지티형관">#REF!</definedName>
    <definedName name="소트">#REF!</definedName>
    <definedName name="소프트">#N/A</definedName>
    <definedName name="소형B손료">'[144]기계경비(시간당)'!$H$240</definedName>
    <definedName name="소형브레이카15.9경비">[25]중기사용료산출근거!$G$920</definedName>
    <definedName name="속">#REF!</definedName>
    <definedName name="속채움1">#REF!</definedName>
    <definedName name="속채움2">#REF!</definedName>
    <definedName name="손">#N/A</definedName>
    <definedName name="손영주" hidden="1">{#N/A,#N/A,FALSE,"조골재"}</definedName>
    <definedName name="손해배상보험료" localSheetId="0">#REF!</definedName>
    <definedName name="손해배상보험료">#REF!</definedName>
    <definedName name="송">#REF!</definedName>
    <definedName name="송강">#REF!</definedName>
    <definedName name="송곡교">#REF!</definedName>
    <definedName name="송도">[0]!NNF</definedName>
    <definedName name="송수관로구경" localSheetId="0">#REF!</definedName>
    <definedName name="송수관로구경">#REF!</definedName>
    <definedName name="송전전공" localSheetId="0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쇄석">#REF!</definedName>
    <definedName name="쇠흙손경비">#REF!</definedName>
    <definedName name="쇠흙손노무비">#REF!</definedName>
    <definedName name="쇠흙손재료비">#REF!</definedName>
    <definedName name="쇼ㅕ">#REF!,#REF!,#REF!</definedName>
    <definedName name="수" hidden="1">#REF!</definedName>
    <definedName name="수____종">#REF!</definedName>
    <definedName name="수_량">#REF!</definedName>
    <definedName name="수경단가">#REF!</definedName>
    <definedName name="수경단가1">#REF!</definedName>
    <definedName name="수경일위">#REF!</definedName>
    <definedName name="수급인상호" localSheetId="0">#REF!</definedName>
    <definedName name="수급인상호">#REF!</definedName>
    <definedName name="수급인성명" localSheetId="0">#REF!</definedName>
    <definedName name="수급인성명">#REF!</definedName>
    <definedName name="수급인주소" localSheetId="0">#REF!</definedName>
    <definedName name="수급인주소">#REF!</definedName>
    <definedName name="수도광열비">#N/A</definedName>
    <definedName name="수도료">#N/A</definedName>
    <definedName name="수량" localSheetId="0">#REF!</definedName>
    <definedName name="수량">#REF!</definedName>
    <definedName name="수량22">#REF!</definedName>
    <definedName name="수량48" localSheetId="0">#REF!</definedName>
    <definedName name="수량48">#REF!</definedName>
    <definedName name="수량49" localSheetId="0">#REF!</definedName>
    <definedName name="수량49">#REF!</definedName>
    <definedName name="수량A">#REF!</definedName>
    <definedName name="수량AC">#REF!</definedName>
    <definedName name="수량계산" localSheetId="0">#REF!</definedName>
    <definedName name="수량계산">#REF!</definedName>
    <definedName name="수량고압">#REF!</definedName>
    <definedName name="수량산출" localSheetId="0">#REF!</definedName>
    <definedName name="수량산출">#REF!</definedName>
    <definedName name="수량산출1">#REF!</definedName>
    <definedName name="수량산출2">#REF!</definedName>
    <definedName name="수량산출5">BlankMacro1</definedName>
    <definedName name="수량산출갑지">#N/A</definedName>
    <definedName name="수량산출서" localSheetId="0">[232]단가산출!#REF!</definedName>
    <definedName name="수량산출서">[232]단가산출!#REF!</definedName>
    <definedName name="수량산출서1">#REF!</definedName>
    <definedName name="수량산출서2">#REF!</definedName>
    <definedName name="수량산출서표지">BlankMacro1</definedName>
    <definedName name="수량산출타이틀">#REF!</definedName>
    <definedName name="수량산출행">#REF!</definedName>
    <definedName name="수량증감c">#N/A</definedName>
    <definedName name="수량집계">#REF!</definedName>
    <definedName name="수량집계밀">#REF!</definedName>
    <definedName name="수량집계양">#REF!</definedName>
    <definedName name="수량확인">#REF!</definedName>
    <definedName name="수목">#REF!</definedName>
    <definedName name="수목2">#REF!</definedName>
    <definedName name="수목내역서">#REF!</definedName>
    <definedName name="수목목록">[233]일위대가표!#REF!</definedName>
    <definedName name="수목수량">#REF!</definedName>
    <definedName name="수배전">#N/A</definedName>
    <definedName name="수산">#REF!</definedName>
    <definedName name="수송2">#N/A</definedName>
    <definedName name="수수수">#N/A</definedName>
    <definedName name="수식">_1NAME()</definedName>
    <definedName name="수식1">#REF!</definedName>
    <definedName name="수식2">#REF!</definedName>
    <definedName name="수식입력매크로">[234]!수식입력매크로</definedName>
    <definedName name="수역교">[0]!ㅝㅗ허</definedName>
    <definedName name="수영">[0]!ㅁㄴㄹㅇㄹ</definedName>
    <definedName name="수은등기구품" localSheetId="0">#REF!</definedName>
    <definedName name="수은등기구품">#REF!</definedName>
    <definedName name="수입항목">#REF!</definedName>
    <definedName name="수정">#REF!</definedName>
    <definedName name="수정내역">BlankMacro1</definedName>
    <definedName name="수정일위목록">#REF!</definedName>
    <definedName name="수주율">#REF!</definedName>
    <definedName name="수중_토사" localSheetId="0">[235]총집계표!#REF!</definedName>
    <definedName name="수중_토사">[235]총집계표!#REF!</definedName>
    <definedName name="수중면정리및청소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>#REF!</definedName>
    <definedName name="수직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진">[0]!NNF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">#REF!</definedName>
    <definedName name="수평규준틀노무비">#REF!</definedName>
    <definedName name="수평규준틀재료비">#REF!</definedName>
    <definedName name="수평연결재">#REF!</definedName>
    <definedName name="수현">#N/A</definedName>
    <definedName name="순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경비">#REF!</definedName>
    <definedName name="순공사노무비">#REF!</definedName>
    <definedName name="순공사비" localSheetId="0">#REF!</definedName>
    <definedName name="순공사비">#REF!</definedName>
    <definedName name="순공사비_8">#REF!</definedName>
    <definedName name="순공사비2">#N/A</definedName>
    <definedName name="순공사비4">#N/A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>#REF!</definedName>
    <definedName name="純工事原價">#REF!</definedName>
    <definedName name="순공사원가_8">#REF!</definedName>
    <definedName name="순공사원가2">#N/A</definedName>
    <definedName name="순공사원가4">#N/A</definedName>
    <definedName name="순공사재료비">#REF!</definedName>
    <definedName name="순천_연향_1차">#REF!</definedName>
    <definedName name="숨기기">#N/A</definedName>
    <definedName name="숨기지않기">#N/A</definedName>
    <definedName name="숫자노무비">#REF!</definedName>
    <definedName name="쉬트상">#REF!</definedName>
    <definedName name="쉬트시">#REF!</definedName>
    <definedName name="쉬트측">#REF!</definedName>
    <definedName name="쉬트하">#REF!</definedName>
    <definedName name="스">#N/A</definedName>
    <definedName name="스1">#REF!</definedName>
    <definedName name="스2">#REF!</definedName>
    <definedName name="스3">#REF!</definedName>
    <definedName name="스노">#N/A</definedName>
    <definedName name="스라브">[103]박스토공!$G$5</definedName>
    <definedName name="스재">#N/A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티로폴">'[215]대창(장성)'!$AR$450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슬">#REF!</definedName>
    <definedName name="슬1">#REF!</definedName>
    <definedName name="슬2">#REF!</definedName>
    <definedName name="슬3">#REF!</definedName>
    <definedName name="슬래브" localSheetId="0">#REF!</definedName>
    <definedName name="슬래브">#REF!</definedName>
    <definedName name="슬래브총괄수량집계표">'[236]Sheet1 (2)'!#REF!</definedName>
    <definedName name="승강기">#N/A</definedName>
    <definedName name="승용교" hidden="1">{#N/A,#N/A,FALSE,"2~8번"}</definedName>
    <definedName name="승인서2">#N/A</definedName>
    <definedName name="승호">[0]!MMK</definedName>
    <definedName name="시">[237]집계표!$A$1:$M$2</definedName>
    <definedName name="시_이음">[129]수량산출!#REF!</definedName>
    <definedName name="시3">BlankMacro1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멘트">BlankMacro1</definedName>
    <definedName name="시멘트6">BlankMacro1</definedName>
    <definedName name="시멘트운반경">#REF!</definedName>
    <definedName name="시멘트운반경비">[130]단가산출2!$AR$391</definedName>
    <definedName name="시멘트운반계">#REF!</definedName>
    <definedName name="시멘트운반노무비">[130]단가산출2!$AP$391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[130]단가산출2!$AQ$391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발">#REF!</definedName>
    <definedName name="시방">#REF!</definedName>
    <definedName name="시방1">#REF!</definedName>
    <definedName name="시설물수량">#REF!</definedName>
    <definedName name="시설수량">#REF!</definedName>
    <definedName name="시설일위1">#REF!</definedName>
    <definedName name="시설일위금액">#REF!</definedName>
    <definedName name="시스템노무비합계">#N/A</definedName>
    <definedName name="시스템재료비">#N/A</definedName>
    <definedName name="시스템재료비합계">#N/A</definedName>
    <definedName name="시운">[238]집계표!$A$1:$M$2</definedName>
    <definedName name="시작">#REF!</definedName>
    <definedName name="시중노임1">#N/A</definedName>
    <definedName name="시트">#REF!</definedName>
    <definedName name="시트1">#N/A</definedName>
    <definedName name="시트파일">#REF!</definedName>
    <definedName name="시행청">[143]설계산출표지!$B$21</definedName>
    <definedName name="시험">#REF!</definedName>
    <definedName name="시험관련기사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수량표">#REF!</definedName>
    <definedName name="신">#REF!</definedName>
    <definedName name="신너">#REF!</definedName>
    <definedName name="신라왕경">#N/A</definedName>
    <definedName name="신설">[239]자재!$A$4:$IV$122</definedName>
    <definedName name="신성" localSheetId="0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 localSheetId="0">#REF!</definedName>
    <definedName name="신성감">#REF!</definedName>
    <definedName name="신영교차로">[218]신영교차로!$B$1:$D$65536</definedName>
    <definedName name="신축이음장치">#REF!</definedName>
    <definedName name="신축장치">#REF!</definedName>
    <definedName name="신태진">#REF!</definedName>
    <definedName name="신호기">#N/A</definedName>
    <definedName name="신호기가로등">#N/A</definedName>
    <definedName name="신호기용공배관">[149]!돌아가기</definedName>
    <definedName name="신호등" localSheetId="0">#REF!</definedName>
    <definedName name="신호등">'[240]일위대가(가설)'!#REF!</definedName>
    <definedName name="신호등산출근거">#REF!</definedName>
    <definedName name="신호등일위대가" localSheetId="0">#REF!</definedName>
    <definedName name="신호등일위대가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시설계" localSheetId="0">#REF!</definedName>
    <definedName name="실시설계">#REF!</definedName>
    <definedName name="실시설계비" localSheetId="0">#REF!</definedName>
    <definedName name="실시설계비">#REF!</definedName>
    <definedName name="실시적용" localSheetId="0">#REF!</definedName>
    <definedName name="실시적용">#REF!</definedName>
    <definedName name="실시적용1" localSheetId="0">#REF!</definedName>
    <definedName name="실시적용1">#REF!</definedName>
    <definedName name="실시적용2" localSheetId="0">#REF!</definedName>
    <definedName name="실시적용2">#REF!</definedName>
    <definedName name="실적공사원가" hidden="1">#REF!</definedName>
    <definedName name="실지수_기호" localSheetId="0">#REF!</definedName>
    <definedName name="실지수_기호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[241]s!$A$1:$G$624</definedName>
    <definedName name="실행분석">#N/A</definedName>
    <definedName name="실행예산1">#N/A</definedName>
    <definedName name="실행예산10">#N/A</definedName>
    <definedName name="실행예산11">#N/A</definedName>
    <definedName name="실행예산12">#N/A</definedName>
    <definedName name="실행예산13">#N/A</definedName>
    <definedName name="실행예산2">#N/A</definedName>
    <definedName name="실행예산3">#N/A</definedName>
    <definedName name="실행예산4">#N/A</definedName>
    <definedName name="실행예산5">#N/A</definedName>
    <definedName name="실행예산6">#N/A</definedName>
    <definedName name="실행예산7">#N/A</definedName>
    <definedName name="실행예산8">#N/A</definedName>
    <definedName name="실행예산9">#N/A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01">#REF!</definedName>
    <definedName name="ㅇ1200">#REF!</definedName>
    <definedName name="ㅇ227">#REF!</definedName>
    <definedName name="ㅇ560">#REF!</definedName>
    <definedName name="ㅇㄴㄴㄴㄴㄴㄴㄴㄴㄴ">{#N/A,#N/A,FALSE,"혼합골재"}</definedName>
    <definedName name="ㅇㄴㄹ">#N/A</definedName>
    <definedName name="ㅇㄴㄹㄴㅇ" hidden="1">{#N/A,"수불부",FALSE,"사급자재수불서";#N/A,"수불부",FALSE,"사급자재수불서"}</definedName>
    <definedName name="ㅇㄴㄹㄴㅇㄹ">#N/A</definedName>
    <definedName name="ㅇㄴㄹㄹㄴㄹㄹ" hidden="1">{#N/A,#N/A,FALSE,"운반시간"}</definedName>
    <definedName name="ㅇㄴㄻㅇㄹㄴㅁ" hidden="1">#REF!</definedName>
    <definedName name="ㅇㄴㄻㅎㅈㄷㅈㄷㄴ" hidden="1">{"'Sheet1'!$D$19","'Sheet1'!$B$22:$E$22"}</definedName>
    <definedName name="ㅇㄴㄿ">#N/A</definedName>
    <definedName name="ㅇㄴㅁ" hidden="1">[242]실행철강하도!$A$1:$A$4</definedName>
    <definedName name="ㅇㄴㅁㄹㅇㄻㅇㄹㄴㅇ" hidden="1">{#N/A,"수불부",FALSE,"사급자재수불서";#N/A,"수불부",FALSE,"사급자재수불서"}</definedName>
    <definedName name="ㅇㄴㅇ">#REF!</definedName>
    <definedName name="ㅇㄴㅍ">[0]!ㅁㄴㄹㅇㄹ</definedName>
    <definedName name="ㅇㄶ">#N/A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ㄹㅇㄴ">#REF!</definedName>
    <definedName name="ㅇㄹㄴㅀㄹㅇㅎㄹㅇㅎ">{#N/A,#N/A,FALSE,"2~8번"}</definedName>
    <definedName name="ㅇㄹㄴㅁㅎㅁㄴ" hidden="1">{#N/A,"수불부",FALSE,"사급자재수불서";#N/A,"수불부",FALSE,"사급자재수불서"}</definedName>
    <definedName name="ㅇㄹㄴㅇㄹ">#REF!</definedName>
    <definedName name="ㅇㄹㄶ" hidden="1">{"'Sheet1'!$A$4","'Sheet1'!$A$9:$G$28"}</definedName>
    <definedName name="ㅇㄹㄹ" hidden="1">#REF!</definedName>
    <definedName name="ㅇㄹㄹㄴㅇ">#REF!</definedName>
    <definedName name="ㅇㄹㄹㅇ" hidden="1">{#N/A,#N/A,FALSE,"2~8번"}</definedName>
    <definedName name="ㅇㄹㅇ">#REF!</definedName>
    <definedName name="ㅇㄹㅇㄹ" hidden="1">#REF!</definedName>
    <definedName name="ㅇㄹ호">#REF!</definedName>
    <definedName name="ㅇㄹ호ㅓ">#REF!</definedName>
    <definedName name="ㅇㄹ호ㅗㅓ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ㄻㄴㅀ" hidden="1">{#N/A,"수불부",FALSE,"사급자재수불서";#N/A,"수불부",FALSE,"사급자재수불서"}</definedName>
    <definedName name="ㅇㄻㄴㅇ" hidden="1">'[243]6PILE  (돌출)'!#REF!</definedName>
    <definedName name="ㅇㄻㄴㅇㄻㄴㅇㄹ" hidden="1">#REF!</definedName>
    <definedName name="ㅇㄻㄴㅇㄻㄴㅇㄻㄴㅇㄹㅇ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>#REF!</definedName>
    <definedName name="ㅇㅀㅇㅀㄹㅇㅎ">#REF!</definedName>
    <definedName name="ㅇㅀㅎㅎㅎㅎㅎㅎㅎㅎㅎㅎㅎㅎㅎㅎㅎ">{#N/A,#N/A,FALSE,"구조2"}</definedName>
    <definedName name="ㅇㅁ">#N/A</definedName>
    <definedName name="ㅇㅁㄶㄴㅇㅁㅀㅇㄴ" hidden="1">{#N/A,"수불부",FALSE,"사급자재수불서";#N/A,"수불부",FALSE,"사급자재수불서"}</definedName>
    <definedName name="ㅇㅁㅁ">#N/A</definedName>
    <definedName name="ㅇㅁㅇㅂ">#N/A</definedName>
    <definedName name="ㅇㅇ" hidden="1">{#N/A,"수불부",FALSE,"사급자재수불서";#N/A,"수불부",FALSE,"사급자재수불서"}</definedName>
    <definedName name="ㅇㅇㄹ" hidden="1">#REF!</definedName>
    <definedName name="ㅇㅇㅇ" localSheetId="0">#REF!,#REF!</definedName>
    <definedName name="ㅇㅇㅇ">#REF!</definedName>
    <definedName name="ㅇㅇㅇㄷㄷㄷ">#N/A</definedName>
    <definedName name="ㅇㅇㅇㅇ">#REF!</definedName>
    <definedName name="ㅇㅇㅇㅇㅇ">#REF!</definedName>
    <definedName name="ㅇㅇㅇㅇㅇㅇ" hidden="1">{#N/A,#N/A,FALSE,"조골재"}</definedName>
    <definedName name="ㅇㅇㅇㅇㅇㅇㅇ">#REF!</definedName>
    <definedName name="ㅇㅇㅇㅇㅇㅇㅇㅇㅇ">#N/A</definedName>
    <definedName name="ㅇㅈ" localSheetId="0">#REF!</definedName>
    <definedName name="ㅇㅈ">#REF!</definedName>
    <definedName name="ㅇㅈㄷㅄㅂㅈㄷㄱ" hidden="1">#REF!</definedName>
    <definedName name="ㅇㅈㅂ">#N/A</definedName>
    <definedName name="ㅇㅍㅁㄴㅇㄹㅈㄴ">#REF!</definedName>
    <definedName name="ㅇㅎ">#N/A</definedName>
    <definedName name="ㅇㅎㅁㅇㅎㄴㅇㅁ" hidden="1">{#N/A,"수불부",FALSE,"사급자재수불서";#N/A,"수불부",FALSE,"사급자재수불서"}</definedName>
    <definedName name="ㅇㅎㅇㅇㅇ호" hidden="1">{#N/A,#N/A,FALSE,"조골재"}</definedName>
    <definedName name="ㅇㅎㅍ">#REF!</definedName>
    <definedName name="아">BlankMacro1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서">BlankMacro1</definedName>
    <definedName name="아세틸렌">#REF!</definedName>
    <definedName name="아스콘">#REF!</definedName>
    <definedName name="아스콘2" hidden="1">[244]조명시설!#REF!</definedName>
    <definedName name="아스콘깨기" hidden="1">{#N/A,#N/A,FALSE,"골재소요량";#N/A,#N/A,FALSE,"골재소요량"}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콘중기운반경">#REF!</definedName>
    <definedName name="아스콘중기운반노">#REF!</definedName>
    <definedName name="아스콘중기운반재">#REF!</definedName>
    <definedName name="아스콘토적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1">#REF!</definedName>
    <definedName name="아스팔트디스트리뷰터3800L">#REF!</definedName>
    <definedName name="아스팔트믹싱플랜트80Ton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경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M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>#REF!,#REF!</definedName>
    <definedName name="아아아">#N/A</definedName>
    <definedName name="아아아앙">#REF!</definedName>
    <definedName name="아앙">#REF!,#REF!</definedName>
    <definedName name="아앙아" hidden="1">{#N/A,#N/A,FALSE,"전력간선"}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왜나무12노무">#REF!</definedName>
    <definedName name="아왜나무12재료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" localSheetId="0">#REF!</definedName>
    <definedName name="안">#REF!</definedName>
    <definedName name="안___전__점__검__비">#REF!</definedName>
    <definedName name="안내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>#REF!</definedName>
    <definedName name="안재범">#N/A</definedName>
    <definedName name="안전" localSheetId="0">#REF!</definedName>
    <definedName name="안전">#REF!</definedName>
    <definedName name="안전관리비" localSheetId="0">#REF!</definedName>
    <definedName name="안전관리비">#REF!</definedName>
    <definedName name="안전관리비_8">#REF!</definedName>
    <definedName name="안전관리비2">#N/A</definedName>
    <definedName name="안전관리비4">#N/A</definedName>
    <definedName name="안전기초">#REF!</definedName>
    <definedName name="안전본봉">#REF!</definedName>
    <definedName name="안전시험">#N/A</definedName>
    <definedName name="안정수위" localSheetId="0">#REF!</definedName>
    <definedName name="안정수위">#REF!</definedName>
    <definedName name="안풍">#REF!</definedName>
    <definedName name="알d" localSheetId="0">#REF!</definedName>
    <definedName name="알d">#REF!</definedName>
    <definedName name="알티유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거">#REF!</definedName>
    <definedName name="암거공자재집계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기초수량">#REF!</definedName>
    <definedName name="암거날개벽기초수량">#REF!</definedName>
    <definedName name="암거조서">#REF!</definedName>
    <definedName name="암파쇄">#REF!,#REF!,#REF!,#REF!,#REF!</definedName>
    <definedName name="앞굽높이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앞성토">#REF!</definedName>
    <definedName name="애애">[123]노임!$B$3</definedName>
    <definedName name="액체방수경비">[208]일위대가표!#REF!</definedName>
    <definedName name="액체방수노무비">[208]일위대가표!#REF!</definedName>
    <definedName name="액체방수재료비">[208]일위대가표!#REF!</definedName>
    <definedName name="액체방수제">[103]단가및재료비!$S$223</definedName>
    <definedName name="앨c" localSheetId="0">#REF!</definedName>
    <definedName name="앨c">#REF!</definedName>
    <definedName name="앨e" localSheetId="0">#REF!</definedName>
    <definedName name="앨e">#REF!</definedName>
    <definedName name="앵카볼트_M22×300L" localSheetId="0">#REF!</definedName>
    <definedName name="앵카볼트_M22×300L">#REF!</definedName>
    <definedName name="앵카볼트_M25×500L" localSheetId="0">#REF!</definedName>
    <definedName name="앵카볼트_M25×500L">#REF!</definedName>
    <definedName name="앵커볼트">#REF!</definedName>
    <definedName name="야">#REF!</definedName>
    <definedName name="야간할증">[182]설계내역일위!#REF!</definedName>
    <definedName name="야면석경">#REF!</definedName>
    <definedName name="야면석노">#REF!</definedName>
    <definedName name="야면석재">#REF!</definedName>
    <definedName name="야면석채집">#REF!</definedName>
    <definedName name="야야">#N/A</definedName>
    <definedName name="야외휘도" localSheetId="0">#REF!</definedName>
    <definedName name="야외휘도">#REF!</definedName>
    <definedName name="약">#REF!</definedName>
    <definedName name="약칭">#REF!</definedName>
    <definedName name="양매자0403">[126]데이타!$E$168</definedName>
    <definedName name="양매자0505">[126]데이타!$E$169</definedName>
    <definedName name="양매자0606">[126]데이타!$E$170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 localSheetId="0">#REF!</definedName>
    <definedName name="양수량">#REF!</definedName>
    <definedName name="양식">#REF!</definedName>
    <definedName name="어">#N/A</definedName>
    <definedName name="어랑너ㅣㄹㄴㅇ" hidden="1">{#N/A,"수불부",FALSE,"사급자재수불서";#N/A,"수불부",FALSE,"사급자재수불서"}</definedName>
    <definedName name="어어어">#N/A</definedName>
    <definedName name="어엉">#N/A</definedName>
    <definedName name="어ㅓㅓ" hidden="1">{#N/A,"수불부",FALSE,"사급자재수불서";#N/A,"수불부",FALSE,"사급자재수불서"}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">#REF!</definedName>
    <definedName name="업체_1">#REF!</definedName>
    <definedName name="업체_2">#REF!</definedName>
    <definedName name="업체단가" localSheetId="0">[245]자재단가!$A$6:$M$156</definedName>
    <definedName name="업체단가">[246]자재단가!$A$6:$M$156</definedName>
    <definedName name="에라를">#REF!</definedName>
    <definedName name="에에">[247]!Macro12</definedName>
    <definedName name="에이">#REF!</definedName>
    <definedName name="여과지동" localSheetId="0">[248]여과지동!$F$3:$AS$80</definedName>
    <definedName name="여과지동">[249]여과지동!$F$3:$AS$80</definedName>
    <definedName name="여기">#REF!</definedName>
    <definedName name="여름" localSheetId="0">#REF!</definedName>
    <definedName name="여름">#REF!</definedName>
    <definedName name="여비">#REF!</definedName>
    <definedName name="여신교통비">#N/A</definedName>
    <definedName name="여여">[123]노임!$B$8</definedName>
    <definedName name="여유">#REF!</definedName>
    <definedName name="연결부하">#REF!</definedName>
    <definedName name="연결유니온">#REF!</definedName>
    <definedName name="연구" localSheetId="0">#REF!</definedName>
    <definedName name="연구">#REF!</definedName>
    <definedName name="연구보" localSheetId="0">#REF!</definedName>
    <definedName name="연구보">#REF!</definedName>
    <definedName name="연구보조원" localSheetId="0">#REF!</definedName>
    <definedName name="연구보조원">#REF!</definedName>
    <definedName name="연구원" localSheetId="0">#REF!</definedName>
    <definedName name="연구원">#REF!</definedName>
    <definedName name="연마">[182]노임!$D$21</definedName>
    <definedName name="연마공">#REF!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마지">#REF!</definedName>
    <definedName name="연면적">#REF!</definedName>
    <definedName name="연소방재">#N/A</definedName>
    <definedName name="연수">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암">#REF!</definedName>
    <definedName name="연장" localSheetId="0">#REF!</definedName>
    <definedName name="연장">#REF!</definedName>
    <definedName name="연장1">#REF!</definedName>
    <definedName name="연접">#N/A</definedName>
    <definedName name="연접도움말">[149]!연접도움말</definedName>
    <definedName name="연접도움말_1">#NAME?</definedName>
    <definedName name="연접물량">#N/A</definedName>
    <definedName name="연접물량가로등">#N/A</definedName>
    <definedName name="영">#REF!,#REF!</definedName>
    <definedName name="영남">[0]!SSR</definedName>
    <definedName name="영미">[0]!NNF</definedName>
    <definedName name="영사실">BlankMacro1</definedName>
    <definedName name="영산홍">#REF!</definedName>
    <definedName name="영상내역">#REF!</definedName>
    <definedName name="영상및음향">#N/A</definedName>
    <definedName name="영상일위대가">#N/A</definedName>
    <definedName name="영시스템" hidden="1">#N/A</definedName>
    <definedName name="예">[250]!Macro10</definedName>
    <definedName name="예가">#REF!</definedName>
    <definedName name="예산">[123]노임!$B$21</definedName>
    <definedName name="예산내역입니다">[251]터널조도!$AR$19:$AT$25</definedName>
    <definedName name="예산서">#REF!</definedName>
    <definedName name="예산서1">#N/A</definedName>
    <definedName name="예산조서">#REF!</definedName>
    <definedName name="예원견적">[252]직노!#REF!</definedName>
    <definedName name="예정가">#N/A</definedName>
    <definedName name="예제_데이터">#REF!</definedName>
    <definedName name="오">#REF!</definedName>
    <definedName name="오구동개울마장수량총괄표">#REF!</definedName>
    <definedName name="오래운반경비1">[130]단가산출1!$AR$206</definedName>
    <definedName name="오수공">#REF!</definedName>
    <definedName name="오수공수량">#REF!</definedName>
    <definedName name="오수공수량집계표">#REF!</definedName>
    <definedName name="오수맨홀위치" hidden="1">{"'Sheet1'!$A$4","'Sheet1'!$A$9:$G$28"}</definedName>
    <definedName name="오오">#N/A</definedName>
    <definedName name="오오오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오태">BlankMacro1</definedName>
    <definedName name="오ㅗ오">#N/A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>#REF!</definedName>
    <definedName name="옥외등신설공구손료">[253]옥외등신설!$O$18</definedName>
    <definedName name="옥외등신설공비">[253]옥외등신설!$O$14</definedName>
    <definedName name="옥외등신설재료비">[253]옥외등신설!$O$10</definedName>
    <definedName name="옥외등철거공구손료" localSheetId="0">#REF!</definedName>
    <definedName name="옥외등철거공구손료">#REF!</definedName>
    <definedName name="옥외등철거공비" localSheetId="0">#REF!</definedName>
    <definedName name="옥외등철거공비">#REF!</definedName>
    <definedName name="올ㅇ">#REF!</definedName>
    <definedName name="옹">'[61]3련 BOX'!#REF!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0" hidden="1">{#N/A,#N/A,FALSE,"혼합골재"}</definedName>
    <definedName name="옹벽">#REF!</definedName>
    <definedName name="옹벽1">#N/A</definedName>
    <definedName name="옹벽공">[150]Sheet1!#REF!</definedName>
    <definedName name="옹벽공집계표">#REF!</definedName>
    <definedName name="옹벽수량집계표" hidden="1">{#N/A,#N/A,FALSE,"2~8번"}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왁스">#REF!</definedName>
    <definedName name="완료예정일자1">#N/A</definedName>
    <definedName name="완료예정일자2">#N/A</definedName>
    <definedName name="왕">[254]내역서!#REF!</definedName>
    <definedName name="왕벚나무">#REF!</definedName>
    <definedName name="왕자님">#REF!</definedName>
    <definedName name="왜성도라지">#REF!</definedName>
    <definedName name="외경" localSheetId="0">#REF!</definedName>
    <definedName name="외경">#REF!</definedName>
    <definedName name="외부길이">#REF!</definedName>
    <definedName name="외부높이">#REF!</definedName>
    <definedName name="외부폭">#REF!</definedName>
    <definedName name="외주가공비">#REF!</definedName>
    <definedName name="외주변경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약">#REF!</definedName>
    <definedName name="요약_1">#REF!</definedName>
    <definedName name="요약_2">#REF!</definedName>
    <definedName name="요약표">#REF!</definedName>
    <definedName name="요약표_1">#REF!</definedName>
    <definedName name="요약표_2">#REF!</definedName>
    <definedName name="요요">[123]노임!$B$4</definedName>
    <definedName name="요율">#REF!</definedName>
    <definedName name="요율인쇄">#REF!</definedName>
    <definedName name="욜홎ㅎ">#REF!</definedName>
    <definedName name="용량">#REF!</definedName>
    <definedName name="용마">BlankMacro1</definedName>
    <definedName name="용접" localSheetId="0">#REF!</definedName>
    <definedName name="용접">#REF!</definedName>
    <definedName name="용접200경비">#REF!</definedName>
    <definedName name="용접300경비">#REF!</definedName>
    <definedName name="용접공" localSheetId="0">#REF!</definedName>
    <definedName name="용접공">[211]노임!$B$21</definedName>
    <definedName name="용접공__일반">#REF!</definedName>
    <definedName name="용접공_8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노">#REF!</definedName>
    <definedName name="용접봉">#REF!</definedName>
    <definedName name="용접식_이음">#REF!</definedName>
    <definedName name="용접재">#REF!</definedName>
    <definedName name="우두">#REF!</definedName>
    <definedName name="우라">#REF!</definedName>
    <definedName name="우리">#REF!</definedName>
    <definedName name="우리나라">[0]!jhg</definedName>
    <definedName name="우리집">#N/A</definedName>
    <definedName name="우물통_굴착토사">#REF!</definedName>
    <definedName name="우물통굴착_리핑암">#REF!</definedName>
    <definedName name="우물통굴착_발파암">#REF!</definedName>
    <definedName name="우산" localSheetId="0">#REF!</definedName>
    <definedName name="우산">#REF!</definedName>
    <definedName name="우성교간선">[255]우성교간선!$B$5:$F$18</definedName>
    <definedName name="우수공">#REF!</definedName>
    <definedName name="우수공수량집계표">#REF!</definedName>
    <definedName name="우수관수량산출">#REF!</definedName>
    <definedName name="우수받이토공총집계표">#REF!</definedName>
    <definedName name="우오수" hidden="1">{#N/A,#N/A,FALSE,"포장단가"}</definedName>
    <definedName name="우우" localSheetId="0">#REF!</definedName>
    <definedName name="우우">#REF!</definedName>
    <definedName name="우주">#REF!</definedName>
    <definedName name="우주기전">#REF!</definedName>
    <definedName name="운반">#REF!</definedName>
    <definedName name="운반2" localSheetId="0">#REF!</definedName>
    <definedName name="운반2">#REF!</definedName>
    <definedName name="운반거리계수">#REF!</definedName>
    <definedName name="운반구간">[143]을부담운반비!$D$5</definedName>
    <definedName name="운반비" localSheetId="0">#REF!</definedName>
    <definedName name="운반비">#REF!</definedName>
    <definedName name="운반산출">#REF!</definedName>
    <definedName name="운반차운전사">#REF!</definedName>
    <definedName name="운송">#REF!</definedName>
    <definedName name="운암" localSheetId="0">#REF!</definedName>
    <definedName name="운암">#REF!</definedName>
    <definedName name="운잔" localSheetId="0">#REF!</definedName>
    <definedName name="운잔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">'[144]기계경비(시간당)'!$D$7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사운반차">#REF!</definedName>
    <definedName name="운전조" localSheetId="0">#REF!</definedName>
    <definedName name="운전조">#REF!</definedName>
    <definedName name="운진" localSheetId="0">#REF!</definedName>
    <definedName name="운진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울">#N/A</definedName>
    <definedName name="워">#REF!</definedName>
    <definedName name="원" localSheetId="0" hidden="1">{#N/A,"수불부",FALSE,"사급자재수불서";#N/A,"수불부",FALSE,"사급자재수불서"}</definedName>
    <definedName name="원">#REF!</definedName>
    <definedName name="원_가_계_산_서">#REF!</definedName>
    <definedName name="원가" localSheetId="0">#REF!</definedName>
    <definedName name="원가">#REF!</definedName>
    <definedName name="원가1" hidden="1">{#N/A,#N/A,FALSE,"현장 NCR 분석";#N/A,#N/A,FALSE,"현장품질감사";#N/A,#N/A,FALSE,"현장품질감사"}</definedName>
    <definedName name="원가5">#REF!</definedName>
    <definedName name="원가6">#REF!</definedName>
    <definedName name="원가가가">[256]일위집계표!#REF!</definedName>
    <definedName name="원가가가가가가">#REF!</definedName>
    <definedName name="원가계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hidden="1">{#N/A,"수불부",FALSE,"사급자재수불서";#N/A,"수불부",FALSE,"사급자재수불서"}</definedName>
    <definedName name="원가계산1" localSheetId="0">[257]자재단가!$A$6:$M$156</definedName>
    <definedName name="원가계산1">[258]자재단가!$A$6:$M$156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0">#REF!</definedName>
    <definedName name="원가계산서">[259]자재단가!$A$6:$M$156</definedName>
    <definedName name="원가계산서2" localSheetId="0">#REF!</definedName>
    <definedName name="원가계산서2">#REF!</definedName>
    <definedName name="원가계산창">#N/A</definedName>
    <definedName name="원가표지2">#REF!</definedName>
    <definedName name="원가합계">#REF!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>#REF!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[260]실행철강하도!$A$1:$A$4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월">#REF!</definedName>
    <definedName name="위생공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위치">#REF!</definedName>
    <definedName name="위탁공사비">'[102]화재 탐지 설비'!#REF!</definedName>
    <definedName name="윗변">#REF!</definedName>
    <definedName name="유">#REF!</definedName>
    <definedName name="유량" hidden="1">{#N/A,#N/A,FALSE,"2~8번"}</definedName>
    <definedName name="유량계심도">#REF!</definedName>
    <definedName name="유량계잔토">#REF!</definedName>
    <definedName name="유량계폭">#REF!</definedName>
    <definedName name="유량계하단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공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리알버드">'[127]단가 및 재료비'!$S$143</definedName>
    <definedName name="유압식백호우0.4경비" localSheetId="0">[25]중기사용료산출근거!$G$1340</definedName>
    <definedName name="유압식백호우0.4경비">[127]중기사용료산출근거!$G$215</definedName>
    <definedName name="유압식백호우0.4노무비" localSheetId="0">[25]중기사용료산출근거!$G$1344</definedName>
    <definedName name="유압식백호우0.4노무비">[127]중기사용료산출근거!$G$219</definedName>
    <definedName name="유압식백호우0.4재료비" localSheetId="0">[25]중기사용료산출근거!$G$1348</definedName>
    <definedName name="유압식백호우0.4재료비">[127]중기사용료산출근거!$G$223</definedName>
    <definedName name="유압식백호우0.7노무비">[25]중기사용료산출근거!$G$1359</definedName>
    <definedName name="유유">[124]!Macro12</definedName>
    <definedName name="유효">[217]종배수관!$H$21</definedName>
    <definedName name="육각블럭" hidden="1">{#N/A,#N/A,FALSE,"포장단가"}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육상면정리및청소">#REF!</definedName>
    <definedName name="윤로">#N/A</definedName>
    <definedName name="윤창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율">#REF!</definedName>
    <definedName name="융착성도료청색">'[127]단가 및 재료비'!$S$215</definedName>
    <definedName name="으으">[124]!Macro14</definedName>
    <definedName name="은비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은행나무">#REF!</definedName>
    <definedName name="을" localSheetId="0">#REF!</definedName>
    <definedName name="을">#REF!</definedName>
    <definedName name="을부담품목별중량계">[143]운반비산출!$E$25</definedName>
    <definedName name="을지규격">#REF!</definedName>
    <definedName name="을지수량">#REF!</definedName>
    <definedName name="을지양식">[92]내역!#REF!</definedName>
    <definedName name="을지품명">#REF!</definedName>
    <definedName name="의영">[0]!ㅁㄴㄹㅇㄹ</definedName>
    <definedName name="이">#REF!</definedName>
    <definedName name="이______________윤">#REF!</definedName>
    <definedName name="이______전______비">#REF!</definedName>
    <definedName name="이각지주목">#REF!</definedName>
    <definedName name="이경훈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'[261]2공구산출내역'!#REF!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동">#N/A</definedName>
    <definedName name="이뒤로는_프린터_하지마" localSheetId="0">#REF!</definedName>
    <definedName name="이뒤로는_프린터_하지마">#REF!</definedName>
    <definedName name="이라">#REF!</definedName>
    <definedName name="이런">BlankMacro1</definedName>
    <definedName name="이름">#REF!</definedName>
    <definedName name="이름충돌">#REF!</definedName>
    <definedName name="이름표" localSheetId="0" hidden="1">{#N/A,#N/A,FALSE,"단가표지"}</definedName>
    <definedName name="이름표" hidden="1">{#N/A,#N/A,FALSE,"단가표지"}</definedName>
    <definedName name="이릉" localSheetId="0" hidden="1">#REF!</definedName>
    <definedName name="이릉" hidden="1">#REF!</definedName>
    <definedName name="이삼" localSheetId="0">#REF!</definedName>
    <definedName name="이삼">#REF!</definedName>
    <definedName name="이상">#REF!</definedName>
    <definedName name="이상하다">#N/A</definedName>
    <definedName name="이성희" localSheetId="0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씨">#REF!</definedName>
    <definedName name="이윤" localSheetId="0">#REF!</definedName>
    <definedName name="이윤">#REF!</definedName>
    <definedName name="利潤">#REF!</definedName>
    <definedName name="이윤..입력">#N/A</definedName>
    <definedName name="이윤__입력">#N/A</definedName>
    <definedName name="이윤_8">#REF!</definedName>
    <definedName name="이윤2">#N/A</definedName>
    <definedName name="이윤4">#N/A</definedName>
    <definedName name="이윤요율">#N/A</definedName>
    <definedName name="이윤요율..">#N/A</definedName>
    <definedName name="이을">#N/A</definedName>
    <definedName name="이음관">#REF!</definedName>
    <definedName name="이음용접소모재">#REF!</definedName>
    <definedName name="이음용접시간">#REF!</definedName>
    <definedName name="이음철물">'[130]단가 및 재료비'!$S$162</definedName>
    <definedName name="이이">#REF!</definedName>
    <definedName name="이이이">#REF!</definedName>
    <definedName name="이인호">[262]가로등기초!#REF!</definedName>
    <definedName name="이재">#REF!</definedName>
    <definedName name="이정">{#N/A,#N/A,FALSE,"2~8번"}</definedName>
    <definedName name="이종훈" localSheetId="0">[133]전기!$A$4:$A$163</definedName>
    <definedName name="이종훈" hidden="1">'[134]2-1. 경관조명 내역총괄표'!$A$4:$A$163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이토_배관물량" localSheetId="0">#REF!</definedName>
    <definedName name="이토_배관물량">#REF!</definedName>
    <definedName name="이토변실" localSheetId="0">#REF!</definedName>
    <definedName name="이토변실">#REF!</definedName>
    <definedName name="이현구" localSheetId="0">#REF!</definedName>
    <definedName name="이현구">#REF!</definedName>
    <definedName name="이형관">[87]DATE!$B$24:$B$85</definedName>
    <definedName name="이형우" localSheetId="0">#REF!</definedName>
    <definedName name="이형우">#REF!</definedName>
    <definedName name="인">#REF!</definedName>
    <definedName name="인.건.비">#N/A</definedName>
    <definedName name="인가번호" localSheetId="0">#REF!</definedName>
    <definedName name="인가번호">#REF!</definedName>
    <definedName name="인감">#REF!</definedName>
    <definedName name="인건">#N/A</definedName>
    <definedName name="인건비" localSheetId="0">#REF!</definedName>
    <definedName name="인건비">'[263]노무비 근거'!$B$3:$F$25</definedName>
    <definedName name="인건비.">#N/A</definedName>
    <definedName name="인건비01">[264]자재단가비교표!#REF!</definedName>
    <definedName name="인건비2">#REF!</definedName>
    <definedName name="인건비산출전관방송">BlankMacro1</definedName>
    <definedName name="인건비요율">#N/A</definedName>
    <definedName name="인건수량">#REF!</definedName>
    <definedName name="인공" localSheetId="0">#REF!</definedName>
    <definedName name="인공">#REF!</definedName>
    <definedName name="인공1" localSheetId="0">#REF!</definedName>
    <definedName name="인공1">#REF!</definedName>
    <definedName name="인구" hidden="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#N/A</definedName>
    <definedName name="인쇄양식">#N/A</definedName>
    <definedName name="인쇄양식1">#N/A</definedName>
    <definedName name="인쇄양식2">#N/A</definedName>
    <definedName name="인쇄영역">#REF!</definedName>
    <definedName name="인쇄영역2">#REF!</definedName>
    <definedName name="인쇄하기">#N/A</definedName>
    <definedName name="인원">#REF!</definedName>
    <definedName name="인원산출">#REF!</definedName>
    <definedName name="인원산출2">#REF!</definedName>
    <definedName name="인입" localSheetId="0">#REF!</definedName>
    <definedName name="인입">#REF!</definedName>
    <definedName name="인입관">[103]박스토공!$M$5</definedName>
    <definedName name="인입수">[103]박스토공!$O$5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">#REF!</definedName>
    <definedName name="인테리어소계">#REF!</definedName>
    <definedName name="인할">#REF!</definedName>
    <definedName name="인허가">#N/A</definedName>
    <definedName name="인호" localSheetId="0">#REF!</definedName>
    <definedName name="인호">#REF!</definedName>
    <definedName name="일">#REF!</definedName>
    <definedName name="일__반___관__리__비">#REF!</definedName>
    <definedName name="일1">#REF!</definedName>
    <definedName name="일2">#REF!</definedName>
    <definedName name="일3">#REF!</definedName>
    <definedName name="일4">#REF!</definedName>
    <definedName name="일5">#REF!</definedName>
    <definedName name="일6">#REF!</definedName>
    <definedName name="일7">#REF!</definedName>
    <definedName name="일8">#REF!</definedName>
    <definedName name="일공구가설">#REF!</definedName>
    <definedName name="일공구직영비">#REF!</definedName>
    <definedName name="일관">#N/A</definedName>
    <definedName name="일기">[265]일위대가!#REF!</definedName>
    <definedName name="일대" localSheetId="0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레미콘타설무근경비">[103]보호공!#REF!</definedName>
    <definedName name="일레미콘타설무근노무비">[103]보호공!#REF!</definedName>
    <definedName name="일레미콘타설무근재료비">[103]보호공!#REF!</definedName>
    <definedName name="일레미콘타설철근경비">[103]보호공!#REF!</definedName>
    <definedName name="일레미콘타설철근노무비">[103]보호공!#REF!</definedName>
    <definedName name="일레미콘타설철근재료비">[103]보호공!#REF!</definedName>
    <definedName name="일련번호">#REF!</definedName>
    <definedName name="일반">#REF!</definedName>
    <definedName name="일반관리비" localSheetId="0">#REF!</definedName>
    <definedName name="일반관리비">#REF!</definedName>
    <definedName name="一般管理費">#REF!</definedName>
    <definedName name="일반관리비..입력">#N/A</definedName>
    <definedName name="일반관리비__입력">#N/A</definedName>
    <definedName name="일반관리비_8">#REF!</definedName>
    <definedName name="일반관리비2">#N/A</definedName>
    <definedName name="일반관리비4">#N/A</definedName>
    <definedName name="일반관리비요율">#N/A</definedName>
    <definedName name="일반관리비요율.">#N/A</definedName>
    <definedName name="일반관리율">#REF!</definedName>
    <definedName name="일반관부설">#REF!</definedName>
    <definedName name="일반부" hidden="1">{#N/A,#N/A,FALSE,"조골재"}</definedName>
    <definedName name="일반집계">#REF!</definedName>
    <definedName name="일반토공">#REF!</definedName>
    <definedName name="일반통신설비" localSheetId="0">#REF!</definedName>
    <definedName name="일반통신설비">#REF!</definedName>
    <definedName name="일본">[0]!sfd</definedName>
    <definedName name="일산신도시">[266]일위대가!$A$4:$M$38</definedName>
    <definedName name="일요">BlankMacro1</definedName>
    <definedName name="일울">#REF!</definedName>
    <definedName name="일워1">[265]일위대가!#REF!</definedName>
    <definedName name="일위" localSheetId="0">#REF!</definedName>
    <definedName name="일위">#REF!</definedName>
    <definedName name="일위1" localSheetId="0">#REF!</definedName>
    <definedName name="일위1">#REF!</definedName>
    <definedName name="일위2">#N/A</definedName>
    <definedName name="일위간재2">#N/A</definedName>
    <definedName name="일위갑지">#N/A</definedName>
    <definedName name="일위규격매크로">[234]!일위규격매크로</definedName>
    <definedName name="일위단가">[267]일위단가!$A$3:$K$89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>#N/A</definedName>
    <definedName name="일위대가2" localSheetId="0">#REF!</definedName>
    <definedName name="일위대가2">#REF!</definedName>
    <definedName name="일위대가4">#REF!</definedName>
    <definedName name="일위대가목록" localSheetId="0">#REF!</definedName>
    <definedName name="일위대가목록">#REF!</definedName>
    <definedName name="일위대가서">#REF!,#REF!</definedName>
    <definedName name="일위대가음향">#N/A</definedName>
    <definedName name="일위대가집계표" localSheetId="0">#REF!</definedName>
    <definedName name="일위대가집계표">#REF!</definedName>
    <definedName name="일위대가최종">#N/A</definedName>
    <definedName name="일위대가코드">#N/A</definedName>
    <definedName name="일위대가코드2">#N/A</definedName>
    <definedName name="일위대가표" localSheetId="0">#REF!</definedName>
    <definedName name="일위대가표">#REF!</definedName>
    <definedName name="일위대가표1">#N/A</definedName>
    <definedName name="일위목록" localSheetId="0">#REF!</definedName>
    <definedName name="일위목록">#REF!</definedName>
    <definedName name="일위무">#REF!</definedName>
    <definedName name="일위무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직재2">#N/A</definedName>
    <definedName name="일위집계">#REF!</definedName>
    <definedName name="일위최종2">#N/A</definedName>
    <definedName name="일위코드입력매크로">[234]!일위코드입력매크로</definedName>
    <definedName name="일위호표" localSheetId="0">#REF!</definedName>
    <definedName name="일위호표">#REF!</definedName>
    <definedName name="일위호표1">#REF!</definedName>
    <definedName name="일위화면복귀매크로">[234]!일위화면복귀매크로</definedName>
    <definedName name="일의01">[199]직노!#REF!</definedName>
    <definedName name="일자1">#N/A</definedName>
    <definedName name="일자10">#N/A</definedName>
    <definedName name="일자11">#N/A</definedName>
    <definedName name="일자12">#N/A</definedName>
    <definedName name="일자13">#N/A</definedName>
    <definedName name="일자2">#N/A</definedName>
    <definedName name="일자3">#N/A</definedName>
    <definedName name="일자4">#N/A</definedName>
    <definedName name="일자5">#N/A</definedName>
    <definedName name="일자6">#N/A</definedName>
    <definedName name="일자7">#N/A</definedName>
    <definedName name="일자8">#N/A</definedName>
    <definedName name="일자9">#N/A</definedName>
    <definedName name="일잔토처리0.7경비">[103]보호공!#REF!</definedName>
    <definedName name="일잔토처리0.7노무비">[103]보호공!#REF!</definedName>
    <definedName name="일잔토처리0.7재료비">[103]보호공!#REF!</definedName>
    <definedName name="일제">#N/A</definedName>
    <definedName name="일조합되메우기0.7경비">[103]보호공!#REF!</definedName>
    <definedName name="일조합되메우기0.7노무비">[103]보호공!#REF!</definedName>
    <definedName name="일조합되메우기0.7재료비">[103]보호공!#REF!</definedName>
    <definedName name="일조합터파기0.7경비">[103]보호공!#REF!</definedName>
    <definedName name="일조합터파기0.7노무비">[103]보호공!#REF!</definedName>
    <definedName name="일조합터파기0.7재료비">[103]보호공!#REF!</definedName>
    <definedName name="일철근가공및조립간단경비">[103]보호공!#REF!</definedName>
    <definedName name="일철근가공및조립간단노무비">[103]보호공!#REF!</definedName>
    <definedName name="일철근가공및조립간단재료비">[103]보호공!#REF!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일합판거푸집4회경비">[103]보호공!#REF!</definedName>
    <definedName name="일합판거푸집4회노무비">[103]보호공!#REF!</definedName>
    <definedName name="일합판거푸집4회재료비">[103]보호공!#REF!</definedName>
    <definedName name="일합판거푸집6회경비">[103]보호공!#REF!</definedName>
    <definedName name="일합판거푸집6회노무비">[103]보호공!#REF!</definedName>
    <definedName name="일합판거푸집6회재료비">[103]보호공!#REF!</definedName>
    <definedName name="임">#REF!</definedName>
    <definedName name="임직">#REF!</definedName>
    <definedName name="입고일정" hidden="1">{#N/A,#N/A,FALSE,"제목"}</definedName>
    <definedName name="입구250NH조도기여" localSheetId="0">#REF!</definedName>
    <definedName name="입구250NH조도기여">#REF!</definedName>
    <definedName name="입구400NH조도기여" localSheetId="0">#REF!</definedName>
    <definedName name="입구400NH조도기여">#REF!</definedName>
    <definedName name="입구NH조도기여">[155]금광1터널!$D$85</definedName>
    <definedName name="입구NH휘도기여">[155]금광1터널!$E$85</definedName>
    <definedName name="입구형광조도기여">[155]금광1터널!$D$82</definedName>
    <definedName name="입구형광휘도기여">[155]금광1터널!$E$82</definedName>
    <definedName name="입력선택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내역">#REF!</definedName>
    <definedName name="입출단위구간">[155]금광1터널!$B$91</definedName>
    <definedName name="ㅈ">{#N/A,#N/A,FALSE,"혼합골재"}</definedName>
    <definedName name="ㅈㄱ" hidden="1">{#N/A,#N/A,FALSE,"조골재"}</definedName>
    <definedName name="ㅈㄱ1" hidden="1">{#N/A,#N/A,FALSE,"조골재"}</definedName>
    <definedName name="ㅈㄱㄷ">#REF!</definedName>
    <definedName name="ㅈㄱㅂ">#N/A</definedName>
    <definedName name="ㅈㄵ">#N/A</definedName>
    <definedName name="ㅈㄷ" hidden="1">{"'Sheet1'!$A$4","'Sheet1'!$A$9:$G$28"}</definedName>
    <definedName name="ㅈㄷㄱ">#REF!</definedName>
    <definedName name="ㅈㄷㄱㄷㄱㄷ" hidden="1">{"'용역비'!$A$4:$C$8"}</definedName>
    <definedName name="ㅈㄷㄱㄷㅈㄱㄷㅈ">{#N/A,#N/A,FALSE,"표지목차"}</definedName>
    <definedName name="ㅈㄷㄻㅇㄹ" hidden="1">#REF!</definedName>
    <definedName name="ㅈㄷㄻㅈ" hidden="1">#REF!</definedName>
    <definedName name="ㅈㄷㅂㄹ">#N/A</definedName>
    <definedName name="ㅈㄷㅅㅂㅈㅇㄿ">#REF!</definedName>
    <definedName name="ㅈㄷㅈㄷ">#REF!</definedName>
    <definedName name="ㅈㅂㄷ">#N/A</definedName>
    <definedName name="ㅈㅂㄷㄹ">#N/A</definedName>
    <definedName name="ㅈㅂㅇㅈ">#REF!,#REF!</definedName>
    <definedName name="ㅈㅅㅎㄷㄷ">#N/A</definedName>
    <definedName name="ㅈㅇㅈ">#REF!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ㅈㅈㅈㅈ">#N/A</definedName>
    <definedName name="자">BlankMacro1</definedName>
    <definedName name="자_트" localSheetId="0">#REF!</definedName>
    <definedName name="자_트">#REF!</definedName>
    <definedName name="자1">[268]자재단가비교표!#REF!</definedName>
    <definedName name="자10">[268]자재단가비교표!#REF!</definedName>
    <definedName name="자11">[268]자재단가비교표!#REF!</definedName>
    <definedName name="자12">[268]자재단가비교표!#REF!</definedName>
    <definedName name="자13">[268]자재단가비교표!#REF!</definedName>
    <definedName name="자14">[268]자재단가비교표!#REF!</definedName>
    <definedName name="자15">[268]자재단가비교표!#REF!</definedName>
    <definedName name="자16">[268]자재단가비교표!#REF!</definedName>
    <definedName name="자17">[268]자재단가비교표!#REF!</definedName>
    <definedName name="자18">[268]자재단가비교표!#REF!</definedName>
    <definedName name="자19">[268]자재단가비교표!#REF!</definedName>
    <definedName name="자2">[268]자재단가비교표!#REF!</definedName>
    <definedName name="자20">[268]자재단가비교표!#REF!</definedName>
    <definedName name="자21">[268]자재단가비교표!#REF!</definedName>
    <definedName name="자22">[268]자재단가비교표!#REF!</definedName>
    <definedName name="자23">[268]자재단가비교표!#REF!</definedName>
    <definedName name="자24">[268]자재단가비교표!#REF!</definedName>
    <definedName name="자25">[268]자재단가비교표!#REF!</definedName>
    <definedName name="자26">[268]자재단가비교표!#REF!</definedName>
    <definedName name="자27">[268]자재단가비교표!#REF!</definedName>
    <definedName name="자28">[268]자재단가비교표!#REF!</definedName>
    <definedName name="자29">[268]자재단가비교표!#REF!</definedName>
    <definedName name="자3">[268]자재단가비교표!#REF!</definedName>
    <definedName name="자30">[268]자재단가비교표!#REF!</definedName>
    <definedName name="자31">[268]자재단가비교표!#REF!</definedName>
    <definedName name="자32">[268]자재단가비교표!#REF!</definedName>
    <definedName name="자33">[268]자재단가비교표!#REF!</definedName>
    <definedName name="자34">[268]자재단가비교표!#REF!</definedName>
    <definedName name="자35">[268]자재단가비교표!#REF!</definedName>
    <definedName name="자36">[268]자재단가비교표!#REF!</definedName>
    <definedName name="자37">[268]자재단가비교표!#REF!</definedName>
    <definedName name="자38">[268]자재단가비교표!#REF!</definedName>
    <definedName name="자39">[268]자재단가비교표!#REF!</definedName>
    <definedName name="자4">[268]자재단가비교표!#REF!</definedName>
    <definedName name="자40">[268]자재단가비교표!#REF!</definedName>
    <definedName name="자41">[268]자재단가비교표!#REF!</definedName>
    <definedName name="자42">[268]자재단가비교표!#REF!</definedName>
    <definedName name="자43">[268]자재단가비교표!#REF!</definedName>
    <definedName name="자44">[268]자재단가비교표!#REF!</definedName>
    <definedName name="자45">[268]자재단가비교표!#REF!</definedName>
    <definedName name="자46">[268]자재단가비교표!#REF!</definedName>
    <definedName name="자47">[268]자재단가비교표!#REF!</definedName>
    <definedName name="자48">[268]자재단가비교표!#REF!</definedName>
    <definedName name="자49">[268]자재단가비교표!#REF!</definedName>
    <definedName name="자5">[268]자재단가비교표!#REF!</definedName>
    <definedName name="자50">[268]자재단가비교표!#REF!</definedName>
    <definedName name="자51">[268]자재단가비교표!#REF!</definedName>
    <definedName name="자52">[268]자재단가비교표!#REF!</definedName>
    <definedName name="자53">[268]자재단가비교표!#REF!</definedName>
    <definedName name="자54">[268]자재단가비교표!#REF!</definedName>
    <definedName name="자55">[268]자재단가비교표!#REF!</definedName>
    <definedName name="자56">[268]자재단가비교표!#REF!</definedName>
    <definedName name="자57">[268]자재단가비교표!#REF!</definedName>
    <definedName name="자58">[268]자재단가비교표!#REF!</definedName>
    <definedName name="자59">[268]자재단가비교표!#REF!</definedName>
    <definedName name="자6">[268]자재단가비교표!#REF!</definedName>
    <definedName name="자60">[268]자재단가비교표!#REF!</definedName>
    <definedName name="자61">[268]자재단가비교표!#REF!</definedName>
    <definedName name="자62">[268]자재단가비교표!#REF!</definedName>
    <definedName name="자63">[268]자재단가비교표!#REF!</definedName>
    <definedName name="자64">[268]자재단가비교표!#REF!</definedName>
    <definedName name="자65">[268]자재단가비교표!#REF!</definedName>
    <definedName name="자66">[268]자재단가비교표!#REF!</definedName>
    <definedName name="자67">[268]자재단가비교표!#REF!</definedName>
    <definedName name="자68">[268]자재단가비교표!#REF!</definedName>
    <definedName name="자69">[268]자재단가비교표!#REF!</definedName>
    <definedName name="자7">[268]자재단가비교표!#REF!</definedName>
    <definedName name="자70">[268]자재단가비교표!#REF!</definedName>
    <definedName name="자71">[268]자재단가비교표!#REF!</definedName>
    <definedName name="자72">[268]자재단가비교표!#REF!</definedName>
    <definedName name="자73">[268]자재단가비교표!#REF!</definedName>
    <definedName name="자74">[268]자재단가비교표!#REF!</definedName>
    <definedName name="자75">[268]자재단가비교표!#REF!</definedName>
    <definedName name="자76">[268]자재단가비교표!#REF!</definedName>
    <definedName name="자77">[268]자재단가비교표!#REF!</definedName>
    <definedName name="자78">[268]자재단가비교표!#REF!</definedName>
    <definedName name="자79">[268]자재단가비교표!#REF!</definedName>
    <definedName name="자8">[268]자재단가비교표!#REF!</definedName>
    <definedName name="자80">[268]자재단가비교표!#REF!</definedName>
    <definedName name="자81">[268]자재단가비교표!#REF!</definedName>
    <definedName name="자9">[268]자재단가비교표!#REF!</definedName>
    <definedName name="자갈">#REF!</definedName>
    <definedName name="자갈부설">#REF!</definedName>
    <definedName name="자갈운반경">#REF!</definedName>
    <definedName name="자갈운반경비">#REF!</definedName>
    <definedName name="자갈운반계">#REF!</definedName>
    <definedName name="자갈운반노">#REF!</definedName>
    <definedName name="자갈운반노무비">#REF!</definedName>
    <definedName name="자갈운반재">#REF!</definedName>
    <definedName name="자갈운반재료비">#REF!</definedName>
    <definedName name="자갈운반톤경비">[25]단가산출1!$AR$72</definedName>
    <definedName name="자갈운반톤계">#REF!</definedName>
    <definedName name="자갈운반톤노무비">[25]단가산출1!$AP$72</definedName>
    <definedName name="자갈운반톤재료비">[25]단가산출1!$AQ$72</definedName>
    <definedName name="자귀나무">#REF!</definedName>
    <definedName name="자단" localSheetId="0">[269]자재단가!$A$1:$Q$65536</definedName>
    <definedName name="자단">[270]자재단가!$A$1:$Q$65536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[248]기초자료!$A$3:$X$80</definedName>
    <definedName name="자료">[249]기초자료!$A$3:$X$80</definedName>
    <definedName name="자료1">#REF!</definedName>
    <definedName name="자료2">#REF!</definedName>
    <definedName name="자료표">#N/A</definedName>
    <definedName name="자미">{#N/A,#N/A,FALSE,"명세표"}</definedName>
    <definedName name="자연수위" localSheetId="0">#REF!</definedName>
    <definedName name="자연수위">#REF!</definedName>
    <definedName name="자재">[271]단가비교!$B$4:$L$109</definedName>
    <definedName name="자재1">#REF!</definedName>
    <definedName name="자재10">#REF!</definedName>
    <definedName name="자재11">#REF!</definedName>
    <definedName name="자재12">#REF!</definedName>
    <definedName name="자재13">#REF!</definedName>
    <definedName name="자재14">#REF!</definedName>
    <definedName name="자재15">#REF!</definedName>
    <definedName name="자재16">#REF!</definedName>
    <definedName name="자재17">#REF!</definedName>
    <definedName name="자재18">#REF!</definedName>
    <definedName name="자재19">#REF!</definedName>
    <definedName name="자재2">#REF!</definedName>
    <definedName name="자재20">#REF!</definedName>
    <definedName name="자재21">#REF!</definedName>
    <definedName name="자재22">#REF!</definedName>
    <definedName name="자재23">#REF!</definedName>
    <definedName name="자재24">#REF!</definedName>
    <definedName name="자재25">#REF!</definedName>
    <definedName name="자재26">#REF!</definedName>
    <definedName name="자재27">#REF!</definedName>
    <definedName name="자재28">#REF!</definedName>
    <definedName name="자재29">#REF!</definedName>
    <definedName name="자재3">#REF!</definedName>
    <definedName name="자재30">#REF!</definedName>
    <definedName name="자재31">#REF!</definedName>
    <definedName name="자재32">#REF!</definedName>
    <definedName name="자재33">#REF!</definedName>
    <definedName name="자재34">#REF!</definedName>
    <definedName name="자재35">#REF!</definedName>
    <definedName name="자재4">#REF!</definedName>
    <definedName name="자재5">#REF!</definedName>
    <definedName name="자재6">#REF!</definedName>
    <definedName name="자재7">#REF!</definedName>
    <definedName name="자재8">#REF!</definedName>
    <definedName name="자재9">#REF!</definedName>
    <definedName name="자재DATABASE" localSheetId="0">#REF!</definedName>
    <definedName name="자재DATABASE">#REF!</definedName>
    <definedName name="자재공">#REF!</definedName>
    <definedName name="자재단가" localSheetId="0">[135]자재단가!$A$3:$K$313</definedName>
    <definedName name="자재단가">#REF!</definedName>
    <definedName name="자재단가근거" hidden="1">#REF!</definedName>
    <definedName name="자재단가표" localSheetId="0">#REF!</definedName>
    <definedName name="자재단가표">#REF!</definedName>
    <definedName name="자재대공정">#REF!</definedName>
    <definedName name="자재비">#N/A</definedName>
    <definedName name="자재비.">#N/A</definedName>
    <definedName name="자재비1">#REF!</definedName>
    <definedName name="자재비2">#REF!</definedName>
    <definedName name="자재선택">#REF!</definedName>
    <definedName name="자재집계">#REF!</definedName>
    <definedName name="자재집계표">#REF!</definedName>
    <definedName name="자재총괄">#REF!</definedName>
    <definedName name="자재코드">#REF!</definedName>
    <definedName name="작년단가">#REF!</definedName>
    <definedName name="작반">[182]노임!$D$6</definedName>
    <definedName name="작성일">#REF!</definedName>
    <definedName name="작성자">#N/A</definedName>
    <definedName name="작업" localSheetId="0">#REF!</definedName>
    <definedName name="작업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작업집계표">#N/A</definedName>
    <definedName name="잔">'[99]98지급계획'!#REF!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자갈노">#REF!</definedName>
    <definedName name="잔자갈재">#REF!</definedName>
    <definedName name="잔토">#REF!</definedName>
    <definedName name="잔토1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0">#REF!</definedName>
    <definedName name="잔토처리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[25]단가산출1!$AR$35</definedName>
    <definedName name="잔토처리0.4적사계">#REF!</definedName>
    <definedName name="잔토처리0.4적사노무비">[25]단가산출1!$AP$33</definedName>
    <definedName name="잔토처리0.4적사재료비">[25]단가산출1!$AQ$34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잠수부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잡비">#REF!</definedName>
    <definedName name="잡석" localSheetId="0">#REF!</definedName>
    <definedName name="잡석">[129]수량산출!#REF!</definedName>
    <definedName name="잡석노">#REF!</definedName>
    <definedName name="잡석부설" localSheetId="0">#REF!</definedName>
    <definedName name="잡석부설">#REF!</definedName>
    <definedName name="잡석재">#REF!</definedName>
    <definedName name="잡자재비" localSheetId="0">#REF!</definedName>
    <definedName name="잡자재비">2%</definedName>
    <definedName name="잡철">#REF!</definedName>
    <definedName name="잡철물경">#REF!</definedName>
    <definedName name="잡철물노">#REF!</definedName>
    <definedName name="잡철물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노">#N/A</definedName>
    <definedName name="장비">#N/A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</definedName>
    <definedName name="장성">#REF!,#REF!</definedName>
    <definedName name="장성H32">#REF!</definedName>
    <definedName name="장재">#N/A</definedName>
    <definedName name="장춘" localSheetId="0">#REF!</definedName>
    <definedName name="장춘">#REF!</definedName>
    <definedName name="재">#REF!</definedName>
    <definedName name="재1">#N/A</definedName>
    <definedName name="재2">#N/A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도급">#REF!</definedName>
    <definedName name="재료" localSheetId="0">#REF!</definedName>
    <definedName name="재료">#REF!</definedName>
    <definedName name="재료단가">#N/A</definedName>
    <definedName name="재료및치수">#REF!</definedName>
    <definedName name="재료비" localSheetId="0">#REF!</definedName>
    <definedName name="재료비">#REF!</definedName>
    <definedName name="材料費">#REF!</definedName>
    <definedName name="재료비_8">#REF!</definedName>
    <definedName name="재료비1">#REF!</definedName>
    <definedName name="재료비2" localSheetId="0">#REF!</definedName>
    <definedName name="재료비2">#REF!</definedName>
    <definedName name="재료비3">#REF!</definedName>
    <definedName name="재료비4">#N/A</definedName>
    <definedName name="재료비계">#REF!</definedName>
    <definedName name="재료비합">#REF!</definedName>
    <definedName name="재료비합계">#REF!</definedName>
    <definedName name="재료집계3" localSheetId="0">#REF!</definedName>
    <definedName name="재료집계3">#REF!</definedName>
    <definedName name="재료표">#N/A</definedName>
    <definedName name="재료품명">#N/A</definedName>
    <definedName name="재료할증">#REF!</definedName>
    <definedName name="재조계">#REF!</definedName>
    <definedName name="재회사">#REF!</definedName>
    <definedName name="저">#REF!</definedName>
    <definedName name="저면폭1">#REF!</definedName>
    <definedName name="저비" hidden="1">{"'Sheet1'!$D$19","'Sheet1'!$B$22:$E$22"}</definedName>
    <definedName name="저상">#REF!</definedName>
    <definedName name="저수조만수위" localSheetId="0">#REF!</definedName>
    <definedName name="저수조만수위">#REF!</definedName>
    <definedName name="저압">#REF!</definedName>
    <definedName name="저압_8">#REF!</definedName>
    <definedName name="저압전력요금">'[138]기초입력 DATA'!$E$46</definedName>
    <definedName name="저압케이블">[163]노무!#REF!</definedName>
    <definedName name="저압케이블공">73973</definedName>
    <definedName name="저압케이블전공" localSheetId="0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용전선7">#REF!</definedName>
    <definedName name="저케" localSheetId="0">#REF!</definedName>
    <definedName name="저케">#REF!</definedName>
    <definedName name="저케CV22신설공구손료">[253]저케CV22신설!$O$21</definedName>
    <definedName name="저케CV22신설공비">[253]저케CV22신설!$O$16</definedName>
    <definedName name="저케CV22신설재료비">[253]저케CV22신설!$O$11</definedName>
    <definedName name="저케CV38신설공구손료">[253]저케CV38신설!$O$25</definedName>
    <definedName name="저케CV38신설공비">[253]저케CV38신설!$O$19</definedName>
    <definedName name="저케CV38신설재료비">[253]저케CV38신설!$O$13</definedName>
    <definedName name="저케CV8신설공구손료">[253]저케CV8신설!$O$21</definedName>
    <definedName name="저케CV8신설공비">[253]저케CV8신설!$O$16</definedName>
    <definedName name="저케CV8신설재료비">[253]저케CV8신설!$O$11</definedName>
    <definedName name="저판두께" localSheetId="0">'[272]#REF'!$AJ$30</definedName>
    <definedName name="저판두께">'[273]#REF'!$AJ$30</definedName>
    <definedName name="저항DC">#REF!</definedName>
    <definedName name="적금입력">#REF!</definedName>
    <definedName name="적용거리">[143]을부담운반비!$D$2</definedName>
    <definedName name="적용단가근거">#REF!</definedName>
    <definedName name="적용대가산출표">#REF!</definedName>
    <definedName name="적용물량프린트범위">#REF!</definedName>
    <definedName name="적용속도">[143]을부담운반비!$D$3</definedName>
    <definedName name="적용연장">#REF!</definedName>
    <definedName name="적용연장비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적용톤수">[143]을부담운반비!$D$1</definedName>
    <definedName name="전">#REF!</definedName>
    <definedName name="전1" localSheetId="0">#REF!</definedName>
    <definedName name="전1">#REF!</definedName>
    <definedName name="전2" localSheetId="0">#REF!</definedName>
    <definedName name="전2">#REF!</definedName>
    <definedName name="전관방송공량">[141]총괄표!#REF!</definedName>
    <definedName name="전기공사">#REF!</definedName>
    <definedName name="전기공사1급">#REF!</definedName>
    <definedName name="전기공사1급_8">#REF!</definedName>
    <definedName name="전기공사2급">#REF!</definedName>
    <definedName name="전기공사2급_8">#REF!</definedName>
    <definedName name="전기공사기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기사1급">64800</definedName>
    <definedName name="전기기사2급">62990</definedName>
    <definedName name="전기내역">BlankMacro1</definedName>
    <definedName name="전기내역1">BlankMacro1</definedName>
    <definedName name="전기내역서" localSheetId="0">#REF!</definedName>
    <definedName name="전기내역서">#REF!</definedName>
    <definedName name="전기변경1">BlankMacro1</definedName>
    <definedName name="전기변경3">BlankMacro1</definedName>
    <definedName name="전기산출내역">#REF!</definedName>
    <definedName name="전기시계">#N/A</definedName>
    <definedName name="전기재료관">#REF!</definedName>
    <definedName name="전기집계">#REF!</definedName>
    <definedName name="전기집계표">#REF!</definedName>
    <definedName name="전동기용량" localSheetId="0">#REF!</definedName>
    <definedName name="전동기용량">#REF!</definedName>
    <definedName name="전등">#N/A</definedName>
    <definedName name="전등단가">#REF!</definedName>
    <definedName name="전등단가2">#REF!</definedName>
    <definedName name="전등수량">#REF!</definedName>
    <definedName name="전등수량2">#REF!</definedName>
    <definedName name="전등신설" localSheetId="0">#REF!</definedName>
    <definedName name="전등신설">#REF!</definedName>
    <definedName name="전등철거단가">#REF!</definedName>
    <definedName name="전력">#REF!</definedName>
    <definedName name="전력간선">BlankMacro1</definedName>
    <definedName name="전력기반요금">'[138]기초입력 DATA'!$L$46</definedName>
    <definedName name="전력변화" hidden="1">{#N/A,#N/A,FALSE,"제목"}</definedName>
    <definedName name="전력변화FAB3" hidden="1">{#N/A,#N/A,FALSE,"제목"}</definedName>
    <definedName name="전력비">#REF!</definedName>
    <definedName name="전력요금사용기간">'[138]기초입력 DATA'!$L$47</definedName>
    <definedName name="전류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×길이의합2">#REF!</definedName>
    <definedName name="전류2">#REF!</definedName>
    <definedName name="전류3">#REF!</definedName>
    <definedName name="전류4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류승수">#REF!</definedName>
    <definedName name="전선_관">[149]!전선_관</definedName>
    <definedName name="전선_관_1">#NAME?</definedName>
    <definedName name="전선30경">#REF!</definedName>
    <definedName name="전선30노">#REF!</definedName>
    <definedName name="전선30재">#REF!</definedName>
    <definedName name="전선UP_DOWN">#REF!</definedName>
    <definedName name="전선관" localSheetId="0">#REF!</definedName>
    <definedName name="전선관">'[262]PAD TR보호대기초'!#REF!</definedName>
    <definedName name="전선관_부설" localSheetId="0">#REF!</definedName>
    <definedName name="전선관_부설">#REF!</definedName>
    <definedName name="전선관1">#REF!</definedName>
    <definedName name="전선관2">#REF!</definedName>
    <definedName name="전선관랙">#N/A</definedName>
    <definedName name="전선관부속품비" localSheetId="0">#REF!</definedName>
    <definedName name="전선관부속품비">[176]요율!$B$2</definedName>
    <definedName name="전선및케이블">#N/A</definedName>
    <definedName name="전선상선철거">'[274]도담구내 개소별 명세'!A1048576*2</definedName>
    <definedName name="전선신설">3*'[275]봉양~조차장간고하개명(신설)'!A1048576</definedName>
    <definedName name="전선철거">'[275]봉양~조차장간고하개명(신설)'!A1048575*3</definedName>
    <definedName name="전압25층">#N/A</definedName>
    <definedName name="전압강하가기">[149]!전압강하가기</definedName>
    <definedName name="전압강하가기_1">#NAME?</definedName>
    <definedName name="전원차단장치_내역서_03월06일_미아6동배수지_List">#REF!</definedName>
    <definedName name="전장" localSheetId="0">#REF!</definedName>
    <definedName name="전장">#REF!</definedName>
    <definedName name="전주">#REF!</definedName>
    <definedName name="전체">#REF!</definedName>
    <definedName name="전체요약">#REF!</definedName>
    <definedName name="전체요약_1">#REF!</definedName>
    <definedName name="전체요약_2">#REF!</definedName>
    <definedName name="전토처리">#REF!</definedName>
    <definedName name="절_단_공">#REF!</definedName>
    <definedName name="절곡길이">#REF!</definedName>
    <definedName name="절단A">#REF!</definedName>
    <definedName name="절단AC">#REF!</definedName>
    <definedName name="절단C">#REF!</definedName>
    <definedName name="절단경비">#REF!</definedName>
    <definedName name="절단공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잔토">#REF!</definedName>
    <definedName name="절단재료비">#REF!</definedName>
    <definedName name="절연저항측정1">#N/A</definedName>
    <definedName name="절취">#REF!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 localSheetId="0">#REF!</definedName>
    <definedName name="점멸기">#REF!</definedName>
    <definedName name="점멸기입력">#N/A</definedName>
    <definedName name="점멸기입력가로등">#N/A</definedName>
    <definedName name="점수표">#REF!</definedName>
    <definedName name="점토노">#REF!</definedName>
    <definedName name="점토재">#REF!</definedName>
    <definedName name="접속">[276]교각1!#REF!</definedName>
    <definedName name="접속슬래브">#REF!</definedName>
    <definedName name="접속슬래브접합공">#REF!</definedName>
    <definedName name="접지">#REF!</definedName>
    <definedName name="접지1종합계">[224]접지1종!$S$20</definedName>
    <definedName name="접지3종공구손료">[253]접지3종!$O$20</definedName>
    <definedName name="접지3종공비">[253]접지3종!$O$16</definedName>
    <definedName name="접지3종재료비">[253]접지3종!$O$12</definedName>
    <definedName name="접지동봉_Φ19×2_400L" localSheetId="0">#REF!</definedName>
    <definedName name="접지동봉_Φ19×2_400L">#REF!</definedName>
    <definedName name="접지봉_19Φ×2_400L" localSheetId="0">#REF!</definedName>
    <definedName name="접지봉_19Φ×2_400L">#REF!</definedName>
    <definedName name="접지봉설치F189">[277]신호등일위대가!#REF!</definedName>
    <definedName name="접지봉설치H189">[277]신호등일위대가!#REF!</definedName>
    <definedName name="접지봉설치J189">[277]신호등일위대가!#REF!</definedName>
    <definedName name="접지봉커넥터_19Φ_U볼트형" localSheetId="0">#REF!</definedName>
    <definedName name="접지봉커넥터_19Φ_U볼트형">#REF!</definedName>
    <definedName name="접지봉커넥터_Φ19_U볼트형" localSheetId="0">#REF!</definedName>
    <definedName name="접지봉커넥터_Φ19_U볼트형">#REF!</definedName>
    <definedName name="접지선">#REF!</definedName>
    <definedName name="접지전선_BC_60㎟" localSheetId="0">#REF!</definedName>
    <definedName name="접지전선_BC_60㎟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">#N/A</definedName>
    <definedName name="정류기">#REF!</definedName>
    <definedName name="정면아래변" localSheetId="0">#REF!</definedName>
    <definedName name="정면아래변">#REF!</definedName>
    <definedName name="정면윗변" localSheetId="0">#REF!</definedName>
    <definedName name="정면윗변">#REF!</definedName>
    <definedName name="정모">[121]약품공급2!#REF!</definedName>
    <definedName name="정수장">#REF!</definedName>
    <definedName name="제" hidden="1">[19]조명시설!#REF!</definedName>
    <definedName name="제1호표" localSheetId="0">#REF!</definedName>
    <definedName name="제1호표">#REF!</definedName>
    <definedName name="제1호표_11">#REF!</definedName>
    <definedName name="제1호표_8">#REF!</definedName>
    <definedName name="제2호표" localSheetId="0">#REF!</definedName>
    <definedName name="제2호표">#REF!</definedName>
    <definedName name="제2호표_11">#REF!</definedName>
    <definedName name="제2호표_8">#REF!</definedName>
    <definedName name="제3부변전실전등및전열설비공사" localSheetId="0">#REF!</definedName>
    <definedName name="제3부변전실전등및전열설비공사">#REF!</definedName>
    <definedName name="제3호표" localSheetId="0">#REF!</definedName>
    <definedName name="제3호표">#REF!</definedName>
    <definedName name="제3호표_11">#REF!</definedName>
    <definedName name="제3호표_8">#REF!</definedName>
    <definedName name="제4호표" localSheetId="0">#REF!</definedName>
    <definedName name="제4호표">#REF!</definedName>
    <definedName name="제4호표_11">#REF!</definedName>
    <definedName name="제4호표_8">#REF!</definedName>
    <definedName name="제5호표" localSheetId="0">#REF!</definedName>
    <definedName name="제5호표">#REF!</definedName>
    <definedName name="제5호표_11">#REF!</definedName>
    <definedName name="제5호표_8">#REF!</definedName>
    <definedName name="제6호표" localSheetId="0">#REF!</definedName>
    <definedName name="제6호표">#REF!</definedName>
    <definedName name="제6호표_11">#REF!</definedName>
    <definedName name="제6호표_8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공">#REF!</definedName>
    <definedName name="제도사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수문" hidden="1">#REF!</definedName>
    <definedName name="제수밸브">#REF!</definedName>
    <definedName name="제수변실" hidden="1">#REF!</definedName>
    <definedName name="제어기F28">[277]신호등일위대가!#REF!</definedName>
    <definedName name="제어기H28">[277]신호등일위대가!#REF!</definedName>
    <definedName name="제어기J28">[277]신호등일위대가!#REF!</definedName>
    <definedName name="제어기좌대F15">[277]신호등일위대가!#REF!</definedName>
    <definedName name="제어기좌대F16">#REF!</definedName>
    <definedName name="제어기좌대H15">[277]신호등일위대가!#REF!</definedName>
    <definedName name="제어기좌대J15">[277]신호등일위대가!#REF!</definedName>
    <definedName name="제일안과병원">#REF!</definedName>
    <definedName name="제잡비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노임">#N/A</definedName>
    <definedName name="제조원가율">"database+전체!$A$4:$W$825"</definedName>
    <definedName name="제진기변경">#N/A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제출처">#REF!</definedName>
    <definedName name="조" localSheetId="0">#REF!</definedName>
    <definedName name="조">#REF!</definedName>
    <definedName name="조_적_공">#REF!</definedName>
    <definedName name="조1">#REF!</definedName>
    <definedName name="조건영역">#N/A</definedName>
    <definedName name="조건표">#REF!</definedName>
    <definedName name="조경공">#REF!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경공B10">[126]식재인부!$B$24</definedName>
    <definedName name="조경공B4이하">[126]식재인부!$B$18</definedName>
    <definedName name="조경공B5">[126]식재인부!$B$19</definedName>
    <definedName name="조경공B6">[126]식재인부!$B$20</definedName>
    <definedName name="조경공B8">[126]식재인부!$B$22</definedName>
    <definedName name="조경공R10">[126]식재인부!$B$54</definedName>
    <definedName name="조경공R12">[126]식재인부!$B$56</definedName>
    <definedName name="조경공R15">[126]식재인부!$B$59</definedName>
    <definedName name="조경공R4이하">[126]식재인부!$B$48</definedName>
    <definedName name="조경공R5">[126]식재인부!$B$49</definedName>
    <definedName name="조경공R6">[126]식재인부!$B$50</definedName>
    <definedName name="조경공R7">[126]식재인부!$B$51</definedName>
    <definedName name="조경공R8">[126]식재인부!$B$52</definedName>
    <definedName name="조경수간보호">#REF!</definedName>
    <definedName name="조경전정">#REF!</definedName>
    <definedName name="조달수수료" localSheetId="0">#REF!</definedName>
    <definedName name="조달수수료">#REF!</definedName>
    <definedName name="조달수수료요율">#REF!</definedName>
    <definedName name="조도">#REF!</definedName>
    <definedName name="조도1">#REF!</definedName>
    <definedName name="조도2">#REF!</definedName>
    <definedName name="조력공" localSheetId="0">#REF!</definedName>
    <definedName name="조력공">#REF!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명">#N/A</definedName>
    <definedName name="조명기구">#N/A</definedName>
    <definedName name="조명단가">#REF!</definedName>
    <definedName name="조명단가1">#REF!</definedName>
    <definedName name="조명율표" localSheetId="0">[278]조명율표!$B$4:$F$495</definedName>
    <definedName name="조명율표">[279]조명율표!$B$4:$F$495</definedName>
    <definedName name="조명장치소계">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영수">#REF!</definedName>
    <definedName name="조원공_1.1_1.5">[126]식재인부!$B$5</definedName>
    <definedName name="조임철물">'[130]단가 및 재료비'!$S$163</definedName>
    <definedName name="조장" localSheetId="0">#REF!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정">#N/A</definedName>
    <definedName name="조조조조">BlankMacro1</definedName>
    <definedName name="조조조조좆">BlankMacro1</definedName>
    <definedName name="조차장" localSheetId="0" hidden="1">{#N/A,#N/A,FALSE,"명세표"}</definedName>
    <definedName name="조차장" hidden="1">{#N/A,#N/A,FALSE,"명세표"}</definedName>
    <definedName name="조합">BlankMacro1</definedName>
    <definedName name="조합견적1">BlankMacro1</definedName>
    <definedName name="조합노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[25]단가산출2!$AR$132</definedName>
    <definedName name="조합되메우기0.4기계계">#REF!</definedName>
    <definedName name="조합되메우기0.4기계노무비">[25]단가산출2!$AP$130</definedName>
    <definedName name="조합되메우기0.4기계재료비">[25]단가산출2!$AQ$131</definedName>
    <definedName name="조합되메우기0.4노무비">#REF!</definedName>
    <definedName name="조합되메우기0.4인력경비">[130]단가산출2!$AR$130</definedName>
    <definedName name="조합되메우기0.4인력계">#REF!</definedName>
    <definedName name="조합되메우기0.4인력노무비">[25]단가산출2!$AO$136</definedName>
    <definedName name="조합되메우기0.4인력재료비">[130]단가산출2!$AQ$130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[25]단가산출2!$AO$112</definedName>
    <definedName name="조합되메우기0.7인력재료비">#REF!</definedName>
    <definedName name="조합되메우기0.7재료비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[130]단가산출2!$AR$77</definedName>
    <definedName name="조합터파기0.4기계계">#REF!</definedName>
    <definedName name="조합터파기0.4기계노무비">[130]단가산출2!$AP$75</definedName>
    <definedName name="조합터파기0.4기계재료비">[130]단가산출2!$AQ$76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[25]단가산출2!$AO$85</definedName>
    <definedName name="조합터파기0.4인력재료비">[130]단가산출2!$AQ$81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합페인트">#REF!</definedName>
    <definedName name="조형가이즈까3010">[126]데이타!$E$11</definedName>
    <definedName name="조형가이즈까3012">[126]데이타!$E$12</definedName>
    <definedName name="조형가이즈까3014">[126]데이타!$E$13</definedName>
    <definedName name="조형가이즈까3516">[126]데이타!$E$14</definedName>
    <definedName name="종단위">#REF!</definedName>
    <definedName name="종단접속제">#N/A</definedName>
    <definedName name="종달">#REF!</definedName>
    <definedName name="종배수공집계">#REF!</definedName>
    <definedName name="종배수관기초">#REF!</definedName>
    <definedName name="종배수맨홀">#REF!</definedName>
    <definedName name="종별">#REF!</definedName>
    <definedName name="종석">#REF!</definedName>
    <definedName name="종시내역">#REF!</definedName>
    <definedName name="종합결의96.11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죠죠">[124]!Macro2</definedName>
    <definedName name="주간할증">[182]설계내역일위!#REF!</definedName>
    <definedName name="주거전용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변전실동력설비공사" localSheetId="0">#REF!</definedName>
    <definedName name="주변전실동력설비공사">#REF!</definedName>
    <definedName name="주변전실전등및전열설비공사" localSheetId="0">#REF!</definedName>
    <definedName name="주변전실전등및전열설비공사">#REF!</definedName>
    <definedName name="주변전실접지설비공사" localSheetId="0">#REF!</definedName>
    <definedName name="주변전실접지설비공사">#REF!</definedName>
    <definedName name="주빔플랜지" localSheetId="0">#REF!</definedName>
    <definedName name="주빔플랜지">#REF!</definedName>
    <definedName name="주주노">#REF!</definedName>
    <definedName name="주주재">#REF!</definedName>
    <definedName name="주차관제">#N/A</definedName>
    <definedName name="주형받침">#REF!</definedName>
    <definedName name="주형받침EA">#REF!</definedName>
    <definedName name="주호">[0]!ㄷㄹㅈ</definedName>
    <definedName name="준공">#REF!</definedName>
    <definedName name="준공감독자">[128]공사준공계!$C$4</definedName>
    <definedName name="준공검사자">[128]준공검사보고서!$C$12</definedName>
    <definedName name="준공계" localSheetId="0">#REF!</definedName>
    <definedName name="준공계">#REF!</definedName>
    <definedName name="준공년월일" localSheetId="0">#REF!</definedName>
    <definedName name="준공년월일">#REF!</definedName>
    <definedName name="준공예정일">[280]공사착공계!$B$15</definedName>
    <definedName name="준공일">#N/A</definedName>
    <definedName name="준설선기관사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준호">[0]!SAF</definedName>
    <definedName name="줄눈공">#REF!</definedName>
    <definedName name="줄눈공_치장">#REF!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줄사철">#REF!</definedName>
    <definedName name="중">#N/A</definedName>
    <definedName name="중강당내역서">'[141]중강당 내역'!#REF!</definedName>
    <definedName name="중강딩공량">[281]내역서1!$G$40</definedName>
    <definedName name="중공정">#REF!</definedName>
    <definedName name="중공정코드">#REF!</definedName>
    <definedName name="중급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기사">#REF!</definedName>
    <definedName name="중기운반경">#REF!</definedName>
    <definedName name="중기운반경비">#REF!</definedName>
    <definedName name="중기운반계">#REF!</definedName>
    <definedName name="중기운반노">#REF!</definedName>
    <definedName name="중기운반노무비">#REF!</definedName>
    <definedName name="중기운반재">#REF!</definedName>
    <definedName name="중기운반재료비">#REF!</definedName>
    <definedName name="중기운전기사" localSheetId="0">#REF!</definedName>
    <definedName name="중기운전기사">'[144]기계경비(시간당)'!$D$4</definedName>
    <definedName name="중기운전조수">#REF!</definedName>
    <definedName name="중기입력자료">#REF!</definedName>
    <definedName name="중기조건">#REF!,#REF!</definedName>
    <definedName name="중기조장">#REF!</definedName>
    <definedName name="중량">#REF!</definedName>
    <definedName name="중량산출">#REF!</definedName>
    <definedName name="중분대" localSheetId="0">#REF!</definedName>
    <definedName name="중분대">#REF!</definedName>
    <definedName name="중분대1">#REF!</definedName>
    <definedName name="중분대2">#REF!</definedName>
    <definedName name="중유" localSheetId="0">'[25]단가 및 재료비'!$U$34</definedName>
    <definedName name="중유">'[127]단가 및 재료비'!$U$34</definedName>
    <definedName name="중폭">#REF!</definedName>
    <definedName name="중합3회1">#REF!</definedName>
    <definedName name="중합3회2">#REF!</definedName>
    <definedName name="중형심도">#REF!</definedName>
    <definedName name="중형잔토">#REF!</definedName>
    <definedName name="중형폭">#REF!</definedName>
    <definedName name="중형하단">#REF!</definedName>
    <definedName name="쥬">#N/A</definedName>
    <definedName name="증감">#N/A</definedName>
    <definedName name="증감대비">#REF!</definedName>
    <definedName name="증감표">#REF!</definedName>
    <definedName name="증경">#REF!</definedName>
    <definedName name="증계">#REF!</definedName>
    <definedName name="증기표">#REF!</definedName>
    <definedName name="증노">#REF!</definedName>
    <definedName name="증수">#REF!</definedName>
    <definedName name="증재">#REF!</definedName>
    <definedName name="지" localSheetId="0">#REF!</definedName>
    <definedName name="지">#REF!</definedName>
    <definedName name="지__급__자__재__비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급2">[282]내역!#REF!</definedName>
    <definedName name="지동" localSheetId="0">#REF!</definedName>
    <definedName name="지동">#REF!</definedName>
    <definedName name="지목">#REF!</definedName>
    <definedName name="지번">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산최초">#REF!</definedName>
    <definedName name="지수1">#REF!</definedName>
    <definedName name="지수판경비">[208]일위대가표!#REF!</definedName>
    <definedName name="지수판노무비">[208]일위대가표!#REF!</definedName>
    <definedName name="지수판배료비">[208]일위대가표!#REF!</definedName>
    <definedName name="지수판재료비">[208]일위대가표!#REF!</definedName>
    <definedName name="지수표">#REF!</definedName>
    <definedName name="지역">#N/A</definedName>
    <definedName name="지입수량">#N/A</definedName>
    <definedName name="지입재료비">#REF!</definedName>
    <definedName name="지장선로" localSheetId="0">#REF!</definedName>
    <definedName name="지장선로">#REF!</definedName>
    <definedName name="지재">#REF!</definedName>
    <definedName name="지적">#REF!</definedName>
    <definedName name="지적기능사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출항목">#REF!</definedName>
    <definedName name="지하배관">#REF!</definedName>
    <definedName name="지하배관값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지하차도조명설비1095m상행설비공사" localSheetId="0">#REF!</definedName>
    <definedName name="지하차도조명설비1095m상행설비공사">#REF!</definedName>
    <definedName name="지하차도조명설비1095m하행설비공사" localSheetId="0">#REF!</definedName>
    <definedName name="지하차도조명설비1095m하행설비공사">#REF!</definedName>
    <definedName name="직노" localSheetId="0">#REF!</definedName>
    <definedName name="직노">#REF!</definedName>
    <definedName name="직매54P" hidden="1">{#N/A,#N/A,TRUE,"토적및재료집계";#N/A,#N/A,TRUE,"토적및재료집계";#N/A,#N/A,TRUE,"단위량"}</definedName>
    <definedName name="직영비">'[261]2공구산출내역'!#REF!</definedName>
    <definedName name="직재">#REF!</definedName>
    <definedName name="직접경비" localSheetId="0">#REF!</definedName>
    <definedName name="직접경비">#REF!</definedName>
    <definedName name="직접경비_8">#REF!</definedName>
    <definedName name="직접노무비" localSheetId="0">#REF!</definedName>
    <definedName name="직접노무비">#REF!</definedName>
    <definedName name="직접노무비_8">#REF!</definedName>
    <definedName name="直接人件費">#REF!</definedName>
    <definedName name="직접재료비" localSheetId="0">#REF!</definedName>
    <definedName name="직접재료비">#REF!</definedName>
    <definedName name="직종">#REF!</definedName>
    <definedName name="진국">[0]!NNF</definedName>
    <definedName name="진동기경">#REF!</definedName>
    <definedName name="진동기재">#REF!</definedName>
    <definedName name="진동로울러자주식4.4경비">[127]중기사용료산출근거!#REF!</definedName>
    <definedName name="진동로울러자주식4.4노무비">[127]중기사용료산출근거!#REF!</definedName>
    <definedName name="진동로울러자주식4.4재료비">[127]중기사용료산출근거!#REF!</definedName>
    <definedName name="진동롤라경">#REF!</definedName>
    <definedName name="진동롤라노무">#REF!</definedName>
    <definedName name="진동롤라재료">#REF!</definedName>
    <definedName name="진동롤러">#REF!</definedName>
    <definedName name="진석">#REF!,#REF!</definedName>
    <definedName name="진입">#REF!</definedName>
    <definedName name="진짜원가">#REF!</definedName>
    <definedName name="집">#N/A</definedName>
    <definedName name="집게표">#REF!</definedName>
    <definedName name="집계" localSheetId="0">#REF!</definedName>
    <definedName name="집계" hidden="1">{#N/A,#N/A,FALSE,"명세표"}</definedName>
    <definedName name="집계1">#REF!</definedName>
    <definedName name="집계2">#REF!</definedName>
    <definedName name="집계서">BlankMacro1</definedName>
    <definedName name="집계표">#N/A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수정2전등및전열설비공사" localSheetId="0">#REF!</definedName>
    <definedName name="집수정2전등및전열설비공사">#REF!</definedName>
    <definedName name="집수정수량">#REF!</definedName>
    <definedName name="짜장" localSheetId="0">#REF!</definedName>
    <definedName name="짜장">#REF!</definedName>
    <definedName name="짱">[254]내역서!#REF!</definedName>
    <definedName name="ㅊ">#N/A</definedName>
    <definedName name="ㅊ1">#REF!</definedName>
    <definedName name="ㅊ1000">#REF!</definedName>
    <definedName name="ㅊ1555" localSheetId="0">#REF!</definedName>
    <definedName name="ㅊ1555">#REF!</definedName>
    <definedName name="ㅊ20">[283]골재산출!#REF!</definedName>
    <definedName name="ㅊ24">#REF!</definedName>
    <definedName name="ㅊ47">#REF!</definedName>
    <definedName name="ㅊ94">#REF!</definedName>
    <definedName name="ㅊㄴ">#REF!</definedName>
    <definedName name="ㅊㅇㄹ">#REF!</definedName>
    <definedName name="ㅊㅍ" hidden="1">#REF!</definedName>
    <definedName name="ㅊㅍㅁㄴㅇㄹ">#REF!</definedName>
    <definedName name="ㅊㅍㅋㅌㅊㅍㅁㄴ">#REF!</definedName>
    <definedName name="ㅊ퓿ㅍ">{#N/A,#N/A,FALSE,"혼합골재"}</definedName>
    <definedName name="차">BlankMacro1</definedName>
    <definedName name="차광막F22">[277]신호등일위대가!#REF!</definedName>
    <definedName name="차광막H22">[277]신호등일위대가!#REF!</definedName>
    <definedName name="차광막J22">[277]신호등일위대가!#REF!</definedName>
    <definedName name="차단기UP_DOWN">#REF!</definedName>
    <definedName name="차량가격">[143]을부담운반비!$D$4</definedName>
    <definedName name="차로폭" localSheetId="0">#REF!</definedName>
    <definedName name="차로폭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평행주차수량">#REF!</definedName>
    <definedName name="차차" hidden="1">[284]조명시설!#REF!</definedName>
    <definedName name="착공기한" localSheetId="0">#REF!</definedName>
    <definedName name="착공기한">#REF!</definedName>
    <definedName name="착공년월일" localSheetId="0">#REF!</definedName>
    <definedName name="착공년월일">#REF!</definedName>
    <definedName name="착공월">#REF!</definedName>
    <definedName name="착공일" localSheetId="0">#REF!</definedName>
    <definedName name="착공일">#REF!</definedName>
    <definedName name="착암">[182]노임!$D$10</definedName>
    <definedName name="착암공" localSheetId="0">#REF!</definedName>
    <definedName name="착암공">'[144]기계경비(시간당)'!$D$12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착정심도" localSheetId="0">#REF!</definedName>
    <definedName name="착정심도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공">#REF!</definedName>
    <definedName name="창호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채움높이1">#REF!</definedName>
    <definedName name="채움조약돌경">#REF!</definedName>
    <definedName name="채움조약돌노">#REF!</definedName>
    <definedName name="채움조약돌재">#REF!</definedName>
    <definedName name="채움폭1">#REF!</definedName>
    <definedName name="책임연" localSheetId="0">#REF!</definedName>
    <definedName name="책임연">#REF!</definedName>
    <definedName name="책임연구원" localSheetId="0">#REF!</definedName>
    <definedName name="책임연구원">#REF!</definedName>
    <definedName name="책임연구원공정" localSheetId="0">#REF!</definedName>
    <definedName name="책임연구원공정">#REF!</definedName>
    <definedName name="챠01">#REF!</definedName>
    <definedName name="챠02">#REF!</definedName>
    <definedName name="챠챠">#REF!</definedName>
    <definedName name="챠트1">#N/A</definedName>
    <definedName name="처처">#N/A</definedName>
    <definedName name="천정반사">#REF!</definedName>
    <definedName name="철">#REF!</definedName>
    <definedName name="철_13" localSheetId="0">#REF!</definedName>
    <definedName name="철_13">[285]사다리!#REF!</definedName>
    <definedName name="철_16" localSheetId="0">#REF!</definedName>
    <definedName name="철_16">[285]사다리!#REF!</definedName>
    <definedName name="철_999">[129]수량산출!#REF!</definedName>
    <definedName name="철_총">#REF!</definedName>
    <definedName name="철거">BlankMacro1</definedName>
    <definedName name="철거자재" localSheetId="0">#REF!</definedName>
    <definedName name="철거자재">#REF!</definedName>
    <definedName name="철거전등단가">#REF!</definedName>
    <definedName name="철골">#N/A</definedName>
    <definedName name="철골공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>#REF!</definedName>
    <definedName name="철공_8">#REF!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#REF!</definedName>
    <definedName name="철근_D13" localSheetId="0">#REF!</definedName>
    <definedName name="철근_D13">#REF!</definedName>
    <definedName name="철근_D16" localSheetId="0">#REF!</definedName>
    <definedName name="철근_D16">#REF!</definedName>
    <definedName name="철근_D19" localSheetId="0">#REF!</definedName>
    <definedName name="철근_D19">#REF!</definedName>
    <definedName name="철근1">#REF!</definedName>
    <definedName name="철근1.51.5">#REF!</definedName>
    <definedName name="철근13">#REF!</definedName>
    <definedName name="철근16">#REF!</definedName>
    <definedName name="철근22015">#REF!</definedName>
    <definedName name="철근22515">#REF!</definedName>
    <definedName name="철근가공_및_조립_간단" localSheetId="0">#REF!</definedName>
    <definedName name="철근가공_및_조립_간단">#REF!</definedName>
    <definedName name="철근가공조립">#REF!</definedName>
    <definedName name="철근간단노">#REF!</definedName>
    <definedName name="철근간단재">#REF!</definedName>
    <definedName name="철근경">#REF!</definedName>
    <definedName name="철근공" localSheetId="0">#REF!</definedName>
    <definedName name="철근공">#REF!</definedName>
    <definedName name="철근공_8">#REF!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깨기수량" localSheetId="0">#REF!</definedName>
    <definedName name="철근깨기수량">#REF!</definedName>
    <definedName name="철근노">#REF!</definedName>
    <definedName name="철근보통노">#REF!</definedName>
    <definedName name="철근보통재">#REF!</definedName>
    <definedName name="철근복잡1">#REF!</definedName>
    <definedName name="철근복잡2">#REF!</definedName>
    <definedName name="철근복잡노">#REF!</definedName>
    <definedName name="철근복잡재">#REF!</definedName>
    <definedName name="철근용접노무">#REF!</definedName>
    <definedName name="철근용접재료">#REF!</definedName>
    <definedName name="철근운반경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피복">#REF!</definedName>
    <definedName name="철근항복응력" localSheetId="0">'[272]#REF'!$G$144</definedName>
    <definedName name="철근항복응력">'[273]#REF'!$G$144</definedName>
    <definedName name="철노">#N/A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철물">'[130]단가 및 재료비'!$S$165</definedName>
    <definedName name="철선" localSheetId="0">'[25]단가 및 재료비'!$S$149</definedName>
    <definedName name="철선">'[127]단가 및 재료비'!$S$172</definedName>
    <definedName name="철인">#N/A</definedName>
    <definedName name="철자">#N/A</definedName>
    <definedName name="철재">#N/A</definedName>
    <definedName name="철주신설공구손료" localSheetId="0">#REF!</definedName>
    <definedName name="철주신설공구손료">#REF!</definedName>
    <definedName name="철주신설공비" localSheetId="0">#REF!</definedName>
    <definedName name="철주신설공비">#REF!</definedName>
    <definedName name="철주신설재료비" localSheetId="0">#REF!</definedName>
    <definedName name="철주신설재료비">#REF!</definedName>
    <definedName name="철콘" hidden="1">{#N/A,#N/A,FALSE,"토공2"}</definedName>
    <definedName name="철탑">#N/A</definedName>
    <definedName name="철판공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" localSheetId="0">[83]!Macro14</definedName>
    <definedName name="청">[104]!Macro14</definedName>
    <definedName name="청단풍">#REF!</definedName>
    <definedName name="청동밸브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청마총괄">#N/A</definedName>
    <definedName name="초초">#N/A</definedName>
    <definedName name="총">BlankMacro1</definedName>
    <definedName name="총______원_______가">#REF!</definedName>
    <definedName name="총___공____사___비">#REF!</definedName>
    <definedName name="총_원_가">[286]손익분석!#REF!</definedName>
    <definedName name="총계">#REF!</definedName>
    <definedName name="총공사비" localSheetId="0">#REF!</definedName>
    <definedName name="총공사비">#REF!</definedName>
    <definedName name="총공사비한">#REF!</definedName>
    <definedName name="총괄">#REF!</definedName>
    <definedName name="총괄내역서" hidden="1">#REF!</definedName>
    <definedName name="총괄표" localSheetId="0">#REF!</definedName>
    <definedName name="총괄표">#REF!</definedName>
    <definedName name="총도급">#REF!</definedName>
    <definedName name="총원가" localSheetId="0">#REF!</definedName>
    <definedName name="총원가">#REF!</definedName>
    <definedName name="總原價">#REF!</definedName>
    <definedName name="총원가2" localSheetId="0">#REF!</definedName>
    <definedName name="총원가2">#REF!</definedName>
    <definedName name="총일수">#REF!</definedName>
    <definedName name="총집계">#REF!</definedName>
    <definedName name="총토탈">#REF!</definedName>
    <definedName name="총토탈1">#REF!</definedName>
    <definedName name="총토탈2">#REF!</definedName>
    <definedName name="총표">#N/A</definedName>
    <definedName name="총합계">#N/A</definedName>
    <definedName name="총회사">#REF!</definedName>
    <definedName name="최">#REF!</definedName>
    <definedName name="최종대비표">#N/A</definedName>
    <definedName name="최종일위">#N/A</definedName>
    <definedName name="추">#N/A</definedName>
    <definedName name="추가">#REF!</definedName>
    <definedName name="추가목록">#REF!</definedName>
    <definedName name="추노">#N/A</definedName>
    <definedName name="추레이">#N/A</definedName>
    <definedName name="추재">#N/A</definedName>
    <definedName name="추추">#REF!</definedName>
    <definedName name="추추추">'[192]Y-WORK'!$F$21:$M$365,'[192]Y-WORK'!$F$375:$M$400</definedName>
    <definedName name="출">#N/A</definedName>
    <definedName name="출구NH조도기여">[155]금광1터널!$D$86</definedName>
    <definedName name="출구NH휘도기여">[155]금광1터널!$E$86</definedName>
    <definedName name="출구형광휘도기여">[155]금광1터널!$E$83</definedName>
    <definedName name="충산대">[0]!VGF</definedName>
    <definedName name="츄츄">#REF!,#REF!</definedName>
    <definedName name="츞">#N/A</definedName>
    <definedName name="측구1">#N/A</definedName>
    <definedName name="측구2">#N/A</definedName>
    <definedName name="측량">#REF!</definedName>
    <definedName name="측량조수">[287]노임!$D$26</definedName>
    <definedName name="측면아래변" localSheetId="0">#REF!</definedName>
    <definedName name="측면아래변">#REF!</definedName>
    <definedName name="측면윗변" localSheetId="0">#REF!</definedName>
    <definedName name="측면윗변">#REF!</definedName>
    <definedName name="측부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측점">#REF!</definedName>
    <definedName name="층1노무비합계">#N/A</definedName>
    <definedName name="층1재료비합계">#N/A</definedName>
    <definedName name="층2노무비합계">#N/A</definedName>
    <definedName name="층2재료비합계">#N/A</definedName>
    <definedName name="치_장_벽_돌_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치즐" localSheetId="0">'[25]단가 및 재료비'!$U$38</definedName>
    <definedName name="치즐">'[127]단가 및 재료비'!$U$39</definedName>
    <definedName name="침사지">#N/A</definedName>
    <definedName name="ㅋ">#REF!</definedName>
    <definedName name="ㅋ1">#REF!</definedName>
    <definedName name="ㅋㄴㄴ">#REF!,#REF!,#REF!</definedName>
    <definedName name="ㅋㄴㅊㅍㅁㄴㅇㄹ">#REF!</definedName>
    <definedName name="ㅋ륭ㅎㄹㅇㄹ">#N/A</definedName>
    <definedName name="ㅋㅁ">{#N/A,#N/A,FALSE,"명세표"}</definedName>
    <definedName name="ㅋㅋ" localSheetId="0" hidden="1">{#N/A,#N/A,FALSE,"명세표"}</definedName>
    <definedName name="ㅋㅋ" hidden="1">{#N/A,#N/A,FALSE,"명세표"}</definedName>
    <definedName name="ㅋㅋㅋ" localSheetId="0" hidden="1">{#N/A,#N/A,FALSE,"단가표지"}</definedName>
    <definedName name="ㅋㅋㅋ" hidden="1">{#N/A,#N/A,FALSE,"단가표지"}</definedName>
    <definedName name="ㅋㅌㄹ">#REF!</definedName>
    <definedName name="ㅋㅌㅇ">[0]!xcf</definedName>
    <definedName name="ㅋㅌㅊ">#N/A</definedName>
    <definedName name="ㅋㅌㅊㅍㄴ">#REF!</definedName>
    <definedName name="ㅋㅌㅌ">[0]!SSX</definedName>
    <definedName name="ㅋㅍㅋ">'[201]날개벽(시점좌측)'!#REF!</definedName>
    <definedName name="칼라샌드블록수량">#REF!</definedName>
    <definedName name="캇타간재">'[144]기계경비(시간당)'!$H$92</definedName>
    <definedName name="캇타노무">'[144]기계경비(시간당)'!$H$88</definedName>
    <definedName name="캇타손료">'[144]기계경비(시간당)'!$H$87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컷터기경">#REF!</definedName>
    <definedName name="컷터기노">#REF!</definedName>
    <definedName name="컷터기재">#REF!</definedName>
    <definedName name="케이블_1" localSheetId="0">[45]단가!#REF!</definedName>
    <definedName name="케이블_1">[45]단가!#REF!</definedName>
    <definedName name="케이블간지" hidden="1">{#N/A,#N/A,TRUE,"토적및재료집계";#N/A,#N/A,TRUE,"토적및재료집계";#N/A,#N/A,TRUE,"단위량"}</definedName>
    <definedName name="케이블걸이_4조" localSheetId="0">#REF!</definedName>
    <definedName name="케이블걸이_4조">#REF!</definedName>
    <definedName name="케이블받침대_70×40×5×1_150" localSheetId="0">#REF!</definedName>
    <definedName name="케이블받침대_70×40×5×1_150">#REF!</definedName>
    <definedName name="케이블받침대_70×40×5×1_350" localSheetId="0">#REF!</definedName>
    <definedName name="케이블받침대_70×40×5×1_350">#REF!</definedName>
    <definedName name="코드번호">#REF!</definedName>
    <definedName name="코킹공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코팅1">#REF!</definedName>
    <definedName name="코팅2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40믹서경">#REF!</definedName>
    <definedName name="콘40믹서노">#REF!</definedName>
    <definedName name="콘40믹서재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무근">[208]일위대가표!#REF!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버림함">#REF!</definedName>
    <definedName name="콘센트신설재료비">[288]콘센트신설!#REF!</definedName>
    <definedName name="콘소운반경">#REF!</definedName>
    <definedName name="콘소운반노">#REF!</definedName>
    <definedName name="콘소운반재">#REF!</definedName>
    <definedName name="콘재">#REF!</definedName>
    <definedName name="콘주철거공구손료" localSheetId="0">#REF!</definedName>
    <definedName name="콘주철거공구손료">#REF!</definedName>
    <definedName name="콘주철거공비" localSheetId="0">#REF!</definedName>
    <definedName name="콘주철거공비">#REF!</definedName>
    <definedName name="콘주철거합계" localSheetId="0">#REF!</definedName>
    <definedName name="콘주철거합계">#REF!</definedName>
    <definedName name="콘커터경">#REF!</definedName>
    <definedName name="콘커터노">#REF!</definedName>
    <definedName name="콘커터재">#REF!</definedName>
    <definedName name="콘크" localSheetId="0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2" localSheetId="0" hidden="1">#REF!</definedName>
    <definedName name="콘크리트2" hidden="1">#REF!</definedName>
    <definedName name="콘크리트공" localSheetId="0">[221]노임!$B$8</definedName>
    <definedName name="콘크리트공">[289]노임!$B$8</definedName>
    <definedName name="콘크리트공_8">#REF!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공칭강도" localSheetId="0">'[272]#REF'!$G$132</definedName>
    <definedName name="콘크리트공칭강도">'[273]#REF'!$G$132</definedName>
    <definedName name="콘크리트캇타320경비">[127]중기사용료산출근거!$G$245</definedName>
    <definedName name="콘크리트캇타320노무비">[127]중기사용료산출근거!$G$249</definedName>
    <definedName name="콘크리트캇타320재료비">[127]중기사용료산출근거!$G$253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>#REF!</definedName>
    <definedName name="콘크리트타설_σck_180㎏_㎠" localSheetId="0">#REF!</definedName>
    <definedName name="콘크리트타설_σck_180㎏_㎠">#REF!</definedName>
    <definedName name="콘크리트타설_σck_210㎏_㎠" localSheetId="0">#REF!</definedName>
    <definedName name="콘크리트타설_σck_210㎏_㎠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[25]단가산출2!$AR$179</definedName>
    <definedName name="콘크리트포장파괴0.4기계계">#REF!</definedName>
    <definedName name="콘크리트포장파괴0.4기계노무비">[25]단가산출2!$AP$177</definedName>
    <definedName name="콘크리트포장파괴0.4기계재료비">[25]단가산출2!$AQ$178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[25]단가산출2!$AO$183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[25]단가산출2!$AO$186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함">#REF!</definedName>
    <definedName name="콘타설무근">#REF!</definedName>
    <definedName name="콘타설철근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쿠쿠">#N/A</definedName>
    <definedName name="큐큐큐">'[290]전선 및 전선관'!$A$1:$F$1</definedName>
    <definedName name="크레인10경">#REF!</definedName>
    <definedName name="크레인10노">#REF!</definedName>
    <definedName name="크레인10재">#REF!</definedName>
    <definedName name="크레인타이어">#REF!</definedName>
    <definedName name="크ㅡ킄">#REF!</definedName>
    <definedName name="키키">[0]!BlankMacro1</definedName>
    <definedName name="키키키">#REF!,#REF!</definedName>
    <definedName name="ㅌ">#REF!</definedName>
    <definedName name="ㅌ1121" localSheetId="0">[291]하조서!#REF!</definedName>
    <definedName name="ㅌ1121">[291]하조서!#REF!</definedName>
    <definedName name="ㅌㄴㅋㄹ">#N/A</definedName>
    <definedName name="ㅌ노">#N/A</definedName>
    <definedName name="ㅌㅇㄹ">#REF!</definedName>
    <definedName name="ㅌㅊㅍ">#N/A</definedName>
    <definedName name="ㅌㅊㅍㅌㅊㅍㄴㅇㄹ">#REF!</definedName>
    <definedName name="ㅌㅊㅍㅌㅊㅍㅌ">#REF!</definedName>
    <definedName name="ㅌㅋ">#REF!</definedName>
    <definedName name="ㅌㅍㅊ">'[201]날개벽(시점좌측)'!#REF!</definedName>
    <definedName name="타견적" hidden="1">#N/A</definedName>
    <definedName name="타공종">[205]Sheet1!$G$48</definedName>
    <definedName name="타공종이기및이월수량">[205]Sheet1!$G$48</definedName>
    <definedName name="타이어경">#REF!</definedName>
    <definedName name="타이어노">#REF!</definedName>
    <definedName name="타이어노무">#REF!</definedName>
    <definedName name="타이어롤러8의10Ton">#REF!</definedName>
    <definedName name="타이어재">#REF!</definedName>
    <definedName name="타이어재료">#REF!</definedName>
    <definedName name="타일공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뎀경">#REF!</definedName>
    <definedName name="탄뎀노">#REF!</definedName>
    <definedName name="탄뎀재">#REF!</definedName>
    <definedName name="탄성고무받침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양">BlankMacro1</definedName>
    <definedName name="택코팅1">#REF!</definedName>
    <definedName name="택코팅2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택코팅경">#REF!</definedName>
    <definedName name="택코팅노">#REF!</definedName>
    <definedName name="택코팅재">#REF!</definedName>
    <definedName name="탠덤롤러10의14톤">#REF!</definedName>
    <definedName name="터">#REF!</definedName>
    <definedName name="터12A">#REF!</definedName>
    <definedName name="터12AC">#REF!</definedName>
    <definedName name="터12고압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총길이" localSheetId="0">#REF!</definedName>
    <definedName name="터널총길이">#REF!</definedName>
    <definedName name="터미날">#N/A</definedName>
    <definedName name="터터터">[292]자재단가!$A$6:$M$156</definedName>
    <definedName name="터파기" localSheetId="0">#REF!</definedName>
    <definedName name="터파기">#REF!</definedName>
    <definedName name="터파기1">#REF!</definedName>
    <definedName name="터파기경">#REF!</definedName>
    <definedName name="터파기계산">[149]!터파기계산</definedName>
    <definedName name="터파기계산_1">#NAME?</definedName>
    <definedName name="터파기고" localSheetId="0">#REF!</definedName>
    <definedName name="터파기고">#REF!</definedName>
    <definedName name="터파기구배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 localSheetId="0">#REF!</definedName>
    <definedName name="터파기기계0.4경비">#REF!</definedName>
    <definedName name="터파기기계0.4계">#REF!</definedName>
    <definedName name="터파기기계0.4노무비" localSheetId="0">#REF!</definedName>
    <definedName name="터파기기계0.4노무비">#REF!</definedName>
    <definedName name="터파기기계0.4재료비" localSheetId="0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노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재">#REF!</definedName>
    <definedName name="터파기토사">#REF!</definedName>
    <definedName name="터파노">#REF!</definedName>
    <definedName name="터파재">#REF!</definedName>
    <definedName name="테스트" localSheetId="0" hidden="1">#REF!</definedName>
    <definedName name="테스트" hidden="1">#REF!</definedName>
    <definedName name="텍스제">#REF!</definedName>
    <definedName name="텍코팅경">#REF!</definedName>
    <definedName name="텍코팅노">#REF!</definedName>
    <definedName name="텍코팅재">#REF!</definedName>
    <definedName name="템">#N/A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 localSheetId="0">#REF!</definedName>
    <definedName name="토">#REF!</definedName>
    <definedName name="토.건축총괄">#REF!</definedName>
    <definedName name="토3">BlankMacro1</definedName>
    <definedName name="토공" localSheetId="0">#REF!</definedName>
    <definedName name="토공">#REF!</definedName>
    <definedName name="토공1">#REF!</definedName>
    <definedName name="토공계">#REF!</definedName>
    <definedName name="토공유동">#REF!</definedName>
    <definedName name="토공총괄집계">#REF!</definedName>
    <definedName name="토공추가">#N/A</definedName>
    <definedName name="토노">#N/A</definedName>
    <definedName name="토목1" localSheetId="0">#REF!</definedName>
    <definedName name="토목1">#REF!</definedName>
    <definedName name="토목내역">#REF!</definedName>
    <definedName name="토목단가">[293]토목단가!$A$1:$M$65536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집계">#REF!</definedName>
    <definedName name="토사">#REF!</definedName>
    <definedName name="토재">#N/A</definedName>
    <definedName name="토적">#REF!</definedName>
    <definedName name="토적1">#N/A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토적표1">#N/A</definedName>
    <definedName name="토지" localSheetId="0">#REF!</definedName>
    <definedName name="토지">#REF!</definedName>
    <definedName name="토토토">#N/A</definedName>
    <definedName name="토피">#REF!</definedName>
    <definedName name="톭">#N/A</definedName>
    <definedName name="톱밥퇴비">#REF!</definedName>
    <definedName name="통1">#REF!</definedName>
    <definedName name="통2" localSheetId="0">#REF!</definedName>
    <definedName name="통2">#REF!</definedName>
    <definedName name="통기">#REF!</definedName>
    <definedName name="통나무">#REF!</definedName>
    <definedName name="통내">#REF!</definedName>
    <definedName name="통능">#REF!</definedName>
    <definedName name="통산">#REF!</definedName>
    <definedName name="통설">#REF!</definedName>
    <definedName name="통신">BlankMacro1</definedName>
    <definedName name="통신관련기능사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">92355</definedName>
    <definedName name="통신기사1급" localSheetId="0">92355</definedName>
    <definedName name="통신기사1급">#REF!</definedName>
    <definedName name="통신기사2급" localSheetId="0">91949</definedName>
    <definedName name="통신기사2급">#REF!</definedName>
    <definedName name="통신내선공" localSheetId="0">63806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산업기사">91949</definedName>
    <definedName name="통신설비공" localSheetId="0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" localSheetId="0">90961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" localSheetId="0">95424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외">#REF!</definedName>
    <definedName name="통케">#REF!</definedName>
    <definedName name="통합">#N/A</definedName>
    <definedName name="통합1">#N/A</definedName>
    <definedName name="통행료">#N/A</definedName>
    <definedName name="톻합1">#N/A</definedName>
    <definedName name="퇴직" localSheetId="0">#REF!</definedName>
    <definedName name="퇴직">#REF!</definedName>
    <definedName name="투간접노무비">#REF!</definedName>
    <definedName name="투경비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원가" hidden="1">{#N/A,#N/A,FALSE,"2~8번"}</definedName>
    <definedName name="투투ㅜㅌ">[294]인건비!$B$6</definedName>
    <definedName name="트럭트레일러20Ton">#REF!</definedName>
    <definedName name="트레이행가">#REF!</definedName>
    <definedName name="트레일러20경">#REF!</definedName>
    <definedName name="트레일러20노">#REF!</definedName>
    <definedName name="트레일러20재">#REF!</definedName>
    <definedName name="특1호_맨홀" localSheetId="0">#REF!</definedName>
    <definedName name="특1호_맨홀">#REF!</definedName>
    <definedName name="특1호_부관" localSheetId="0">#REF!</definedName>
    <definedName name="특1호_부관">#REF!</definedName>
    <definedName name="특고" localSheetId="0">#REF!</definedName>
    <definedName name="특고">#REF!</definedName>
    <definedName name="특고상가사용전검사비" localSheetId="0">#REF!</definedName>
    <definedName name="특고상가사용전검사비">#REF!</definedName>
    <definedName name="특고상가이전비" localSheetId="0">#REF!</definedName>
    <definedName name="특고상가이전비">#REF!</definedName>
    <definedName name="특고상가전력요금" localSheetId="0">#REF!</definedName>
    <definedName name="특고상가전력요금">#REF!</definedName>
    <definedName name="특고압">#REF!</definedName>
    <definedName name="특고압_8">#REF!</definedName>
    <definedName name="특고압계이블전공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급">(#REF!,#REF!,#REF!,#REF!,#REF!,#REF!)</definedName>
    <definedName name="특급기술자">#REF!,#REF!,#REF!,#REF!,#REF!,#REF!</definedName>
    <definedName name="특급원자력비파괴시험공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급자">#REF!,#REF!,#REF!,#REF!,#REF!,#REF!</definedName>
    <definedName name="특별" localSheetId="0">#REF!</definedName>
    <definedName name="특별">#REF!</definedName>
    <definedName name="특별인부">'[144]기계경비(시간당)'!$D$9</definedName>
    <definedName name="특별인부_8">#REF!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특케" localSheetId="0">#REF!</definedName>
    <definedName name="특케">#REF!</definedName>
    <definedName name="틀공">#REF!</definedName>
    <definedName name="ㅍ" hidden="1">{#N/A,"수불부",FALSE,"사급자재수불서";#N/A,"수불부",FALSE,"사급자재수불서"}</definedName>
    <definedName name="ㅍ49">#REF!</definedName>
    <definedName name="ㅍㄴㅇㄹ" hidden="1">#REF!</definedName>
    <definedName name="ㅍㅅ퓨ㅠ">#N/A</definedName>
    <definedName name="ㅍㅇ">#REF!</definedName>
    <definedName name="ㅍㅇㄹㄴㅇㅁ">#REF!</definedName>
    <definedName name="ㅍㅌㅊ">#REF!</definedName>
    <definedName name="ㅍㅍ">#N/A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>#N/A</definedName>
    <definedName name="파">#REF!</definedName>
    <definedName name="파고라노">#REF!</definedName>
    <definedName name="파고라재">#REF!</definedName>
    <definedName name="파기높이1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펜던트">[66]DATA!$E$17:$F$26</definedName>
    <definedName name="파이프행가">#N/A</definedName>
    <definedName name="파일" hidden="1">#REF!</definedName>
    <definedName name="파일길이">#REF!</definedName>
    <definedName name="파일종갯수">#REF!</definedName>
    <definedName name="파일중량">#REF!</definedName>
    <definedName name="파일횡갯수">#REF!</definedName>
    <definedName name="판넬조립공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패널조림공">#REF!</definedName>
    <definedName name="팽창탱크">#REF!</definedName>
    <definedName name="펌프구경" localSheetId="0">#REF!</definedName>
    <definedName name="펌프구경">#REF!</definedName>
    <definedName name="펌프장">[121]약품공급2!#REF!</definedName>
    <definedName name="펌프카경">#REF!</definedName>
    <definedName name="펌프카노">#REF!</definedName>
    <definedName name="펌프카재">#REF!</definedName>
    <definedName name="페기갑지" hidden="1">#REF!</definedName>
    <definedName name="편락관">#REF!</definedName>
    <definedName name="편입">#REF!</definedName>
    <definedName name="평">#REF!</definedName>
    <definedName name="평균N치">#REF!</definedName>
    <definedName name="평균높이">#REF!</definedName>
    <definedName name="평균단가">#REF!</definedName>
    <definedName name="평의자">#REF!</definedName>
    <definedName name="평의자노">#REF!</definedName>
    <definedName name="평의자재">#REF!</definedName>
    <definedName name="폐_기_물___수_수_료">#REF!</definedName>
    <definedName name="폐_기_물___처_리_비">#REF!</definedName>
    <definedName name="폐기" hidden="1">#REF!</definedName>
    <definedName name="폐기A">#REF!</definedName>
    <definedName name="폐기ACA">#REF!</definedName>
    <definedName name="폐기ACC">#REF!</definedName>
    <definedName name="폐기C">#REF!</definedName>
    <definedName name="폐기물">#REF!</definedName>
    <definedName name="폐기물1">#REF!</definedName>
    <definedName name="폐기물2">#REF!</definedName>
    <definedName name="폐기물갑지">#N/A</definedName>
    <definedName name="폐기물내역서">템플리트모듈6</definedName>
    <definedName name="폐기물집계표">집</definedName>
    <definedName name="폐추니아">#REF!</definedName>
    <definedName name="포">#REF!</definedName>
    <definedName name="포설공" localSheetId="0">#REF!</definedName>
    <definedName name="포설공">'[127]단가 및 재료비'!$AA$72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" localSheetId="0">BlankMacro1</definedName>
    <definedName name="포장">#REF!</definedName>
    <definedName name="포장1">#REF!</definedName>
    <definedName name="포장공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공집계">#REF!</definedName>
    <definedName name="포장공집계표">#REF!</definedName>
    <definedName name="포장두께" localSheetId="0">#REF!</definedName>
    <definedName name="포장두께">#REF!</definedName>
    <definedName name="포장수량">#REF!</definedName>
    <definedName name="포장집계2">#REF!</definedName>
    <definedName name="포장토적015">#REF!</definedName>
    <definedName name="포장토적02">#REF!</definedName>
    <definedName name="포포포">[295]자재단가!$A$6:$M$156</definedName>
    <definedName name="폭">#REF!</definedName>
    <definedName name="폭원" localSheetId="0">#REF!</definedName>
    <definedName name="폭원">#REF!</definedName>
    <definedName name="표" localSheetId="0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수">#N/A</definedName>
    <definedName name="표지" localSheetId="0">#REF!</definedName>
    <definedName name="표지">#REF!</definedName>
    <definedName name="표지001">#N/A</definedName>
    <definedName name="표지01">#N/A</definedName>
    <definedName name="표지1" hidden="1">#REF!</definedName>
    <definedName name="표지2">#REF!</definedName>
    <definedName name="표지3">#REF!</definedName>
    <definedName name="표지3_1">#REF!</definedName>
    <definedName name="표지3_2">#REF!</definedName>
    <definedName name="표층경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노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재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표품_통신_6_13">#N/A</definedName>
    <definedName name="푸푸푸">#REF!,#REF!</definedName>
    <definedName name="푸푸ㅜㅍ">#REF!</definedName>
    <definedName name="품_______명">#REF!</definedName>
    <definedName name="품_____명">#REF!</definedName>
    <definedName name="품명">#REF!</definedName>
    <definedName name="품셈공종">[296]품셈TABLE!$C$2:$C$50</definedName>
    <definedName name="품셈근거">#N/A</definedName>
    <definedName name="품셈단가">[296]품셈TABLE!$D$2:$D$50</definedName>
    <definedName name="품셈총괄표" localSheetId="0">#REF!</definedName>
    <definedName name="품셈총괄표">#REF!</definedName>
    <definedName name="품신">[143]설계산출표지!$B$1</definedName>
    <definedName name="품위내역서">BlankMacro1</definedName>
    <definedName name="풍화암">#REF!</definedName>
    <definedName name="풍화토">#REF!</definedName>
    <definedName name="퓨ㅛㅠㄹ">#N/A</definedName>
    <definedName name="프라이드">'[127]단가 및 재료비'!$S$144</definedName>
    <definedName name="프라이머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랜트전공">#REF!</definedName>
    <definedName name="프로그램.메인_메뉴호출">[180]!프로그램.메인_메뉴호출</definedName>
    <definedName name="프로판가스">'[127]단가 및 재료비'!$S$145</definedName>
    <definedName name="프린터">#REF!</definedName>
    <definedName name="프프프">#N/A</definedName>
    <definedName name="플라타너스B8">[126]데이타!$E$552</definedName>
    <definedName name="플랜지소켓관">#REF!</definedName>
    <definedName name="플랜트">[163]노무!#REF!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" localSheetId="0">59669</definedName>
    <definedName name="플랜트전공">#REF!</definedName>
    <definedName name="플랜트전공_8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플륨350경">#REF!</definedName>
    <definedName name="플륨350노">#REF!</definedName>
    <definedName name="플륨350재">#REF!</definedName>
    <definedName name="피니셔경">#REF!</definedName>
    <definedName name="피니셔노">#REF!</definedName>
    <definedName name="피니셔재">#REF!</definedName>
    <definedName name="피뢰침" localSheetId="0">#REF!</definedName>
    <definedName name="피뢰침">#REF!</definedName>
    <definedName name="피이관50">#REF!</definedName>
    <definedName name="필드2">#REF!</definedName>
    <definedName name="필드3">#REF!</definedName>
    <definedName name="필터링">#REF!,#REF!,#REF!</definedName>
    <definedName name="ㅎ" localSheetId="0" hidden="1">{#N/A,"수불부",FALSE,"사급자재수불서";#N/A,"수불부",FALSE,"사급자재수불서"}</definedName>
    <definedName name="ㅎ">#REF!</definedName>
    <definedName name="ㅎ314">#REF!</definedName>
    <definedName name="ㅎ384">#REF!</definedName>
    <definedName name="ㅎ434">#N/A</definedName>
    <definedName name="ㅎ5" hidden="1">{#N/A,#N/A,FALSE,"골재소요량";#N/A,#N/A,FALSE,"골재소요량"}</definedName>
    <definedName name="ㅎ662">#REF!</definedName>
    <definedName name="ㅎㄴ">[0]!REUIHGURI</definedName>
    <definedName name="ㅎㄴㅁㄹㅇㄹㄴ" hidden="1">{#N/A,"수불부",FALSE,"사급자재수불서";#N/A,"수불부",FALSE,"사급자재수불서"}</definedName>
    <definedName name="ㅎㄹ" hidden="1">#N/A</definedName>
    <definedName name="ㅎㄹㅇㅀ">{#N/A,#N/A,FALSE,"부대1"}</definedName>
    <definedName name="ㅎ로ㅓ">{#N/A,#N/A,FALSE,"운반시간"}</definedName>
    <definedName name="ㅎ류">[0]!SDRFE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ㄶㄹㅇㄴ">#REF!</definedName>
    <definedName name="ㅎㅇㄹ" hidden="1">'[204]8.PILE  (돌출)'!#REF!</definedName>
    <definedName name="ㅎㅇㅀㅇㅀㅇㅎ">{#N/A,#N/A,FALSE,"표지목차"}</definedName>
    <definedName name="ㅎㅇㅇㅀㅎㄹ">{#N/A,#N/A,FALSE,"속도"}</definedName>
    <definedName name="ㅎㅍㄷㄱㅊ">#N/A</definedName>
    <definedName name="ㅎㅎ">'[201]날개벽(시점좌측)'!#REF!</definedName>
    <definedName name="ㅎㅎㅎ">'[201]날개벽(시점좌측)'!#REF!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>#N/A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나틈">'[161]고창터널(고창방향)'!#REF!</definedName>
    <definedName name="하도공종1">#N/A</definedName>
    <definedName name="하도공종2">#N/A</definedName>
    <definedName name="하도공종3">#N/A</definedName>
    <definedName name="하도공종4">#N/A</definedName>
    <definedName name="하도공종5">#N/A</definedName>
    <definedName name="하도공종6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1">#N/A</definedName>
    <definedName name="하도업체2">#N/A</definedName>
    <definedName name="하도업체3">#N/A</definedName>
    <definedName name="하도업체4">#N/A</definedName>
    <definedName name="하도업체5">#N/A</definedName>
    <definedName name="하도업체6">#N/A</definedName>
    <definedName name="하도원가">#REF!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변">#REF!</definedName>
    <definedName name="하상유지공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시">#REF!</definedName>
    <definedName name="하아드">#N/A</definedName>
    <definedName name="하이티에스엘보">#REF!</definedName>
    <definedName name="하자공종1">#N/A</definedName>
    <definedName name="하자공종2">#N/A</definedName>
    <definedName name="하자기간1">#N/A</definedName>
    <definedName name="하자기간2">#N/A</definedName>
    <definedName name="하자기간3">#N/A</definedName>
    <definedName name="하자기간4">#N/A</definedName>
    <definedName name="하자기간5">#N/A</definedName>
    <definedName name="하자기간6">#N/A</definedName>
    <definedName name="하자보증기간1">#N/A</definedName>
    <definedName name="하자보증기간2">#N/A</definedName>
    <definedName name="하장">#REF!</definedName>
    <definedName name="하중받는곳" localSheetId="0">#REF!</definedName>
    <definedName name="하중받는곳">#REF!</definedName>
    <definedName name="하하">#REF!</definedName>
    <definedName name="하하하" localSheetId="0" hidden="1">{#N/A,#N/A,FALSE,"단가표지"}</definedName>
    <definedName name="하하하" hidden="1">{#N/A,#N/A,FALSE,"단가표지"}</definedName>
    <definedName name="하ㅓㅏ">#REF!</definedName>
    <definedName name="학">#N/A</definedName>
    <definedName name="학교">#REF!</definedName>
    <definedName name="학교2">#REF!</definedName>
    <definedName name="학균">#N/A</definedName>
    <definedName name="한" hidden="1">{#N/A,#N/A,FALSE,"조골재"}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">[0]!jhg</definedName>
    <definedName name="한국정보기술">#REF!</definedName>
    <definedName name="한글노무비">#REF!</definedName>
    <definedName name="한동" hidden="1">{#N/A,#N/A,FALSE,"단가표지"}</definedName>
    <definedName name="한라구절초">#REF!</definedName>
    <definedName name="한식목공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2">[282]내역!#REF!</definedName>
    <definedName name="한전가로등">#REF!</definedName>
    <definedName name="한전거리산출">#REF!</definedName>
    <definedName name="한전수탁공사비" localSheetId="0">#REF!</definedName>
    <definedName name="한전수탁공사비">#REF!</definedName>
    <definedName name="한전수탁공사비2">#N/A</definedName>
    <definedName name="한전수탁비" localSheetId="0">#REF!</definedName>
    <definedName name="한전수탁비">#REF!</definedName>
    <definedName name="한전수탁비_8">#REF!</definedName>
    <definedName name="한전외선공사비1">#REF!</definedName>
    <definedName name="할석">[182]노임!$D$22</definedName>
    <definedName name="할석공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할인율">#REF!</definedName>
    <definedName name="할증" localSheetId="0">#REF!</definedName>
    <definedName name="할증">#REF!</definedName>
    <definedName name="할증율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함석공계">#REF!</definedName>
    <definedName name="함판3">#REF!</definedName>
    <definedName name="합______________계">#REF!</definedName>
    <definedName name="합37">'[215]대창(함평)-창열'!#REF!</definedName>
    <definedName name="합372">'[215]대창(장성)'!#REF!</definedName>
    <definedName name="합37a">#REF!</definedName>
    <definedName name="합37함">#REF!</definedName>
    <definedName name="합3함7">#REF!</definedName>
    <definedName name="합4노">[208]일위대가표!#REF!</definedName>
    <definedName name="합4재">[208]일위대가표!#REF!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6노">[208]일위대가표!#REF!</definedName>
    <definedName name="합6재">[208]일위대가표!#REF!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계전류종" localSheetId="0">#REF!</definedName>
    <definedName name="합계전류종">#REF!</definedName>
    <definedName name="합병경">#REF!</definedName>
    <definedName name="합병노">#REF!</definedName>
    <definedName name="합병재">#REF!</definedName>
    <definedName name="합판" localSheetId="0">'[25]단가 및 재료비'!$S$147</definedName>
    <definedName name="합판">'[127]단가 및 재료비'!$S$170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">#REF!</definedName>
    <definedName name="합판4회">#REF!</definedName>
    <definedName name="합판4회1">#REF!</definedName>
    <definedName name="합판4회2">#REF!</definedName>
    <definedName name="합판6">#REF!</definedName>
    <definedName name="합판6회">#REF!</definedName>
    <definedName name="합판6회1">#REF!</definedName>
    <definedName name="합판6회2">#REF!</definedName>
    <definedName name="합판731">#REF!</definedName>
    <definedName name="합판거푸집_4회" localSheetId="0">#REF!</definedName>
    <definedName name="합판거푸집_4회">#REF!</definedName>
    <definedName name="합판노">#REF!</definedName>
    <definedName name="합판재">#REF!</definedName>
    <definedName name="항공장애등">#N/A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해머계수">#REF!</definedName>
    <definedName name="해창">#N/A</definedName>
    <definedName name="해창철콘">#N/A</definedName>
    <definedName name="행선안내게시기설비" localSheetId="0">#REF!</definedName>
    <definedName name="행선안내게시기설비">#REF!</definedName>
    <definedName name="행창토건">#N/A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용전류">#REF!</definedName>
    <definedName name="허창영">#REF!,#REF!</definedName>
    <definedName name="허팡">[0]!dgh</definedName>
    <definedName name="허허허">#N/A</definedName>
    <definedName name="허ㅑㅣ">#REF!</definedName>
    <definedName name="허ㅗ">#N/A</definedName>
    <definedName name="현대내역서" hidden="1">{"'Sheet1'!$A$4","'Sheet1'!$A$9:$G$28"}</definedName>
    <definedName name="현도사">#REF!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">#REF!</definedName>
    <definedName name="현장계기">[51]견적사양비교표!#REF!</definedName>
    <definedName name="현장대리인" localSheetId="0">#REF!</definedName>
    <definedName name="현장대리인">#REF!</definedName>
    <definedName name="형">[0]!NNG</definedName>
    <definedName name="형광기구품" localSheetId="0">#REF!</definedName>
    <definedName name="형광기구품">#REF!</definedName>
    <definedName name="형광등이용율" localSheetId="0">#REF!</definedName>
    <definedName name="형광등이용율">#REF!</definedName>
    <definedName name="형광등조명율" localSheetId="0">#REF!</definedName>
    <definedName name="형광등조명율">#REF!</definedName>
    <definedName name="형광폭">'[161]고창터널(고창방향)'!#REF!</definedName>
    <definedName name="형광폭반">'[161]고창터널(고창방향)'!#REF!</definedName>
    <definedName name="형상">[87]DATE!$D$24:$D$85</definedName>
    <definedName name="형식">#REF!</definedName>
    <definedName name="형틀" localSheetId="0">#REF!</definedName>
    <definedName name="형틀">#REF!</definedName>
    <definedName name="형틀목">[163]노무!#REF!</definedName>
    <definedName name="형틀목공" localSheetId="0">[221]노임!$B$3</definedName>
    <definedName name="형틀목공">[211]노임!$B$3</definedName>
    <definedName name="형틀목공_8">#REF!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형틀총금액">#REF!</definedName>
    <definedName name="호">#REF!</definedName>
    <definedName name="호남">[0]!bvvc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서">#N/A</definedName>
    <definedName name="호지니" localSheetId="0">[297]!Macro12</definedName>
    <definedName name="호지니">[298]!Macro12</definedName>
    <definedName name="호진">[0]!BNH</definedName>
    <definedName name="호표" localSheetId="0">#REF!</definedName>
    <definedName name="호표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>#REF!</definedName>
    <definedName name="호호호">#N/A</definedName>
    <definedName name="호호호호">#REF!</definedName>
    <definedName name="호ㅓㄹ">#N/A</definedName>
    <definedName name="호ㅓㅏ">#REF!</definedName>
    <definedName name="호ㅓㅗ">{#N/A,#N/A,FALSE,"포장1";#N/A,#N/A,FALSE,"포장1"}</definedName>
    <definedName name="홀">#N/A</definedName>
    <definedName name="홁ㅎ">#N/A</definedName>
    <definedName name="홈통받이수량">#REF!</definedName>
    <definedName name="홍길동">#REF!</definedName>
    <definedName name="홍단풍">#REF!</definedName>
    <definedName name="홍ㄹㄴㄷㄱ" hidden="1">#N/A</definedName>
    <definedName name="홍탁">[0]!xcf</definedName>
    <definedName name="화공">#REF!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화원고무교체">#REF!</definedName>
    <definedName name="화장실갯수">#REF!</definedName>
    <definedName name="환">#REF!</definedName>
    <definedName name="환_16">#REF!</definedName>
    <definedName name="환율" localSheetId="0">#REF!</definedName>
    <definedName name="환율">'[144]기계경비(시간당)'!$D$21</definedName>
    <definedName name="환율￥">#REF!</definedName>
    <definedName name="환율1">#REF!</definedName>
    <definedName name="환율2">#REF!</definedName>
    <definedName name="환율3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고">#REF!</definedName>
    <definedName name="환토량">#REF!</definedName>
    <definedName name="환토상변">#REF!</definedName>
    <definedName name="환토인A">#REF!</definedName>
    <definedName name="환토인AC">#REF!</definedName>
    <definedName name="환토인고압">#REF!</definedName>
    <definedName name="활석">[163]노무!#REF!</definedName>
    <definedName name="활석공011">#REF!</definedName>
    <definedName name="황">#N/A</definedName>
    <definedName name="황룡강배수개선사업">#REF!</definedName>
    <definedName name="황룡지구">#REF!</definedName>
    <definedName name="회경">#REF!</definedName>
    <definedName name="회사">#REF!</definedName>
    <definedName name="회사경비">#N/A</definedName>
    <definedName name="회사분경비">#REF!</definedName>
    <definedName name="회사재료">#REF!</definedName>
    <definedName name="회사취급비">#N/A</definedName>
    <definedName name="회수공수">#N/A</definedName>
    <definedName name="회수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회재">#REF!</definedName>
    <definedName name="횡배수공집계">#REF!</definedName>
    <definedName name="횡배수관기초">#REF!</definedName>
    <definedName name="횡배수관연장">#REF!</definedName>
    <definedName name="횡배수토공" localSheetId="0">#REF!</definedName>
    <definedName name="횡배수토공">#REF!</definedName>
    <definedName name="효성견적">#REF!</definedName>
    <definedName name="후">#REF!</definedName>
    <definedName name="후렉시블전선관">#N/A</definedName>
    <definedName name="후후후">#N/A</definedName>
    <definedName name="휘발유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흐흐흐">[299]DAN!$A$5:$Q$1021</definedName>
    <definedName name="희정">[0]!sfd</definedName>
    <definedName name="히노">#N/A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히재">#N/A</definedName>
    <definedName name="히팅케이블">#N/A</definedName>
    <definedName name="히ㅏㅓㅣㅏㅓㅚㅏ">{#N/A,#N/A,FALSE,"구조1"}</definedName>
    <definedName name="ㅏ">#REF!</definedName>
    <definedName name="ㅏ100">#REF!</definedName>
    <definedName name="ㅏ1150">#REF!</definedName>
    <definedName name="ㅏ576">'[300]1.수인터널'!#REF!</definedName>
    <definedName name="ㅏ89">#REF!</definedName>
    <definedName name="ㅏ로ㅡ">#REF!</definedName>
    <definedName name="ㅏㅎ">#N/A</definedName>
    <definedName name="ㅏ하ㅕ">#N/A</definedName>
    <definedName name="ㅏㅏ">#REF!</definedName>
    <definedName name="ㅏㅏㅏ">{#N/A,#N/A,FALSE,"명세표"}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>#REF!</definedName>
    <definedName name="ㅏㅏㅏㅏㅏ">#REF!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ㅐ">#REF!</definedName>
    <definedName name="ㅏㅓㅗㄹ">#REF!</definedName>
    <definedName name="ㅏㅓㅣㅏㅓㅣ">{#N/A,#N/A,FALSE,"부대2"}</definedName>
    <definedName name="ㅏㅗ">#N/A</definedName>
    <definedName name="ㅏㅢ">#N/A</definedName>
    <definedName name="ㅏㅣ">#REF!</definedName>
    <definedName name="ㅐ520">#REF!</definedName>
    <definedName name="ㅐㅏ">#N/A</definedName>
    <definedName name="ㅐㅐ" localSheetId="0">[58]예산내역서!#REF!</definedName>
    <definedName name="ㅐㅐ">[58]예산내역서!#REF!</definedName>
    <definedName name="ㅐㅗㅅ">#N/A</definedName>
    <definedName name="ㅑ">#REF!</definedName>
    <definedName name="ㅑ30">#REF!</definedName>
    <definedName name="ㅑ3081">#REF!</definedName>
    <definedName name="ㅑㅐㅏㅓ">#N/A</definedName>
    <definedName name="ㅑㅑ" localSheetId="0">[58]예산내역서!#REF!</definedName>
    <definedName name="ㅑㅑ">[58]예산내역서!#REF!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ㅕㅛ">#N/A</definedName>
    <definedName name="ㅓ">[0]!jhg</definedName>
    <definedName name="ㅓ102">#REF!</definedName>
    <definedName name="ㅓ114">#REF!</definedName>
    <definedName name="ㅓ224">#REF!</definedName>
    <definedName name="ㅓ39">#REF!</definedName>
    <definedName name="ㅓ7" hidden="1">{#N/A,#N/A,FALSE,"단가표지"}</definedName>
    <definedName name="ㅓ8">#REF!</definedName>
    <definedName name="ㅓㄴㄱ" hidden="1">[301]실행철강하도!$A$1:$A$4</definedName>
    <definedName name="ㅓㄴㅇ러" hidden="1">{#N/A,#N/A,FALSE,"골재소요량";#N/A,#N/A,FALSE,"골재소요량"}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서서">[302]자재단가!$A$6:$M$156</definedName>
    <definedName name="ㅓㅎ">#N/A</definedName>
    <definedName name="ㅓㅏㅓ">#N/A</definedName>
    <definedName name="ㅓㅏㅣㅓㅣㅓ">{#N/A,#N/A,FALSE,"혼합골재"}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>#N/A</definedName>
    <definedName name="ㅓㅓㅓㅓㅓㅓㅓ">#N/A</definedName>
    <definedName name="ㅓㅕ">#REF!</definedName>
    <definedName name="ㅓㅗ" hidden="1">{#N/A,"수불부",FALSE,"사급자재수불서";#N/A,"수불부",FALSE,"사급자재수불서"}</definedName>
    <definedName name="ㅓㅗㅅㄹ">{#N/A,#N/A,FALSE,"조골재"}</definedName>
    <definedName name="ㅓㅗㅓ">'[93]인건-측정'!#REF!</definedName>
    <definedName name="ㅓㅗㅓㅓㅗ" hidden="1">{#N/A,"수불부",FALSE,"사급자재수불서";#N/A,"수불부",FALSE,"사급자재수불서"}</definedName>
    <definedName name="ㅓㅗㅡ">[0]!DGRT</definedName>
    <definedName name="ㅓㅣ">#N/A</definedName>
    <definedName name="ㅔ154">#REF!</definedName>
    <definedName name="ㅔ3">{#N/A,#N/A,FALSE,"배수1"}</definedName>
    <definedName name="ㅔㅐㅔ" hidden="1">{#N/A,"수불부",FALSE,"사급자재수불서";#N/A,"수불부",FALSE,"사급자재수불서"}</definedName>
    <definedName name="ㅔㅔ">{#N/A,#N/A,FALSE,"명세표"}</definedName>
    <definedName name="ㅔㅔㅔㅔ">#REF!,#REF!</definedName>
    <definedName name="ㅕ168">#REF!</definedName>
    <definedName name="ㅕ422" localSheetId="0">[303]대치판정!#REF!</definedName>
    <definedName name="ㅕ422">[113]대치판정!#REF!</definedName>
    <definedName name="ㅗ">#REF!</definedName>
    <definedName name="ㅗ1">#REF!</definedName>
    <definedName name="ㅗ1019" localSheetId="0">#REF!</definedName>
    <definedName name="ㅗ1019">#REF!</definedName>
    <definedName name="ㅗ1019_8">#REF!</definedName>
    <definedName name="ㅗ2">#REF!</definedName>
    <definedName name="ㅗ3">#REF!</definedName>
    <definedName name="ㅗ315">[304]신우!#REF!</definedName>
    <definedName name="ㅗ415">#REF!</definedName>
    <definedName name="ㅗ461">#REF!</definedName>
    <definedName name="ㅗㄱ소곳곣">#REF!</definedName>
    <definedName name="ㅗ뉴">[0]!HGG</definedName>
    <definedName name="ㅗㄹ">#REF!</definedName>
    <definedName name="ㅗㄹ호">{#N/A,#N/A,FALSE,"운반시간"}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0">#REF!</definedName>
    <definedName name="ㅗㅅ20">#REF!</definedName>
    <definedName name="ㅗㅅ고ㅛㄱ소속">#REF!</definedName>
    <definedName name="ㅗㅇ">#N/A</definedName>
    <definedName name="ㅗㅇ호ㅗㅗ">#REF!</definedName>
    <definedName name="ㅗ오">#N/A</definedName>
    <definedName name="ㅗㅌㅇㅌ">#N/A</definedName>
    <definedName name="ㅗㅎ">#N/A</definedName>
    <definedName name="ㅗㅎㅇㅁㄹㅇㅎ" hidden="1">{#N/A,"수불부",FALSE,"사급자재수불서";#N/A,"수불부",FALSE,"사급자재수불서"}</definedName>
    <definedName name="ㅗ호">#N/A</definedName>
    <definedName name="ㅗㅓ">#REF!</definedName>
    <definedName name="ㅗㅓㅏ">#N/A</definedName>
    <definedName name="ㅗㅗ">{#N/A,#N/A,FALSE,"명세표"}</definedName>
    <definedName name="ㅗㅗㅗ">[295]자재단가!$A$6:$M$156</definedName>
    <definedName name="ㅗㅘ">#N/A</definedName>
    <definedName name="ㅗㅠㅎㄹ">#N/A</definedName>
    <definedName name="ㅘ">#N/A</definedName>
    <definedName name="ㅘㅗ허ㅎ" hidden="1">#REF!</definedName>
    <definedName name="ㅚㅏ">#N/A</definedName>
    <definedName name="ㅛㄱㄷㅎㄹㅇ">#N/A</definedName>
    <definedName name="ㅛㄱ쇼">#N/A</definedName>
    <definedName name="ㅛ셧">#N/A</definedName>
    <definedName name="ㅛ쇼ㅐㅗ">#REF!</definedName>
    <definedName name="ㅛㅕㅑ" hidden="1">#N/A</definedName>
    <definedName name="ㅛㅛ">[305]직노!#REF!</definedName>
    <definedName name="ㅛㅛㅛㅛ" hidden="1">#N/A</definedName>
    <definedName name="ㅜ">[131]정공공사!#REF!</definedName>
    <definedName name="ㅜ1">#REF!</definedName>
    <definedName name="ㅜㅜ">BlankMacro1</definedName>
    <definedName name="ㅜㅜㅜㅜㅜㅜㅜ" localSheetId="0">#REF!</definedName>
    <definedName name="ㅜㅜㅜㅜㅜㅜㅜ">#REF!</definedName>
    <definedName name="ㅝㅗ허">#N/A</definedName>
    <definedName name="ㅠ">#REF!</definedName>
    <definedName name="ㅠ1">#REF!</definedName>
    <definedName name="ㅠ10">#REF!</definedName>
    <definedName name="ㅠ1000">#REF!</definedName>
    <definedName name="ㅠ1300">#REF!</definedName>
    <definedName name="ㅠ2">#REF!</definedName>
    <definedName name="ㅠ200">#REF!</definedName>
    <definedName name="ㅠ2000">#REF!</definedName>
    <definedName name="ㅠ2300">#REF!</definedName>
    <definedName name="ㅠ30">#REF!</definedName>
    <definedName name="ㅠ3130">#REF!</definedName>
    <definedName name="ㅠ359" localSheetId="0">#REF!</definedName>
    <definedName name="ㅠ359">#REF!</definedName>
    <definedName name="ㅠ400">#REF!</definedName>
    <definedName name="ㅠ500">#REF!</definedName>
    <definedName name="ㅠ61">#REF!</definedName>
    <definedName name="ㅠㄹㅇㄶㅈㅁㄹ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41000">#REF!</definedName>
    <definedName name="ㅠㅓㅏ">#N/A</definedName>
    <definedName name="ㅠㅕ4619">#REF!</definedName>
    <definedName name="ㅠㅜㅎ">#N/A</definedName>
    <definedName name="ㅠㅠ">[202]노임!$A$1:$B$27</definedName>
    <definedName name="ㅡ">#REF!</definedName>
    <definedName name="ㅡ10">#REF!</definedName>
    <definedName name="ㅡ873">#REF!</definedName>
    <definedName name="ㅡㅁㅊ개14" localSheetId="0">#N/A</definedName>
    <definedName name="ㅡㅁㅊ개14">[83]!Macro13</definedName>
    <definedName name="ㅡㅐㅎ" localSheetId="0">#REF!</definedName>
    <definedName name="ㅡㅐㅎ">#REF!</definedName>
    <definedName name="ㅡㅡ" hidden="1">{"'Sheet1'!$D$19","'Sheet1'!$B$22:$E$22"}</definedName>
    <definedName name="ㅡㅡㅡ">#N/A</definedName>
    <definedName name="ㅢㅏ">#N/A</definedName>
    <definedName name="ㅣ" localSheetId="0">#REF!</definedName>
    <definedName name="ㅣ">#REF!</definedName>
    <definedName name="ㅣ1517">#REF!</definedName>
    <definedName name="ㅣ1549">#REF!</definedName>
    <definedName name="ㅣ16">#REF!</definedName>
    <definedName name="ㅣ618">#REF!</definedName>
    <definedName name="ㅣㅋ팇러밍ㄹㄴㅇㄹ">#REF!</definedName>
    <definedName name="ㅣㅎㄹㅇㅇ">{#N/A,#N/A,FALSE,"토공2"}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ㅓ" hidden="1">{#N/A,#N/A,FALSE,"운반시간"}</definedName>
    <definedName name="ㅣㅏㅓㅏㅓ">#N/A</definedName>
    <definedName name="ㅣㅏㅓㅣㅏㅓㅣ">{#N/A,#N/A,FALSE,"속도"}</definedName>
    <definedName name="ㅣㅑㅑ" localSheetId="0" hidden="1">{#N/A,#N/A,FALSE,"단가표지"}</definedName>
    <definedName name="ㅣㅑㅑ" hidden="1">{#N/A,#N/A,FALSE,"단가표지"}</definedName>
    <definedName name="ㅣㅑㅣㅣ">{#N/A,#N/A,FALSE,"혼합골재"}</definedName>
    <definedName name="ㅣㅣ" localSheetId="0" hidden="1">{#N/A,#N/A,FALSE,"골재소요량";#N/A,#N/A,FALSE,"골재소요량"}</definedName>
    <definedName name="ㅣㅣ">[104]!Macro10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>[58]예산내역서!#REF!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hidden="1">[244]조명시설!#REF!</definedName>
    <definedName name="ㅣㅣㅣㅣㅣ" localSheetId="0">#REF!</definedName>
    <definedName name="ㅣㅣㅣㅣㅣ">#REF!</definedName>
    <definedName name="ㅣㅣㅣㅣㅣㅣ" hidden="1">[244]조명시설!#REF!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7" i="20" l="1"/>
  <c r="K77" i="20"/>
  <c r="J77" i="20"/>
  <c r="I77" i="20"/>
  <c r="G76" i="20"/>
  <c r="G75" i="20"/>
  <c r="G74" i="20"/>
  <c r="G73" i="20"/>
  <c r="G72" i="20"/>
  <c r="H71" i="20"/>
  <c r="G71" i="20"/>
  <c r="H70" i="20"/>
  <c r="G70" i="20" s="1"/>
  <c r="H69" i="20"/>
  <c r="G69" i="20"/>
  <c r="H68" i="20"/>
  <c r="G68" i="20"/>
  <c r="H67" i="20"/>
  <c r="G67" i="20"/>
  <c r="G66" i="20"/>
  <c r="G65" i="20"/>
  <c r="K64" i="20"/>
  <c r="J64" i="20"/>
  <c r="I64" i="20"/>
  <c r="H63" i="20"/>
  <c r="G63" i="20"/>
  <c r="H62" i="20"/>
  <c r="G62" i="20" s="1"/>
  <c r="H61" i="20"/>
  <c r="G61" i="20" s="1"/>
  <c r="H60" i="20"/>
  <c r="G60" i="20"/>
  <c r="H59" i="20"/>
  <c r="G59" i="20"/>
  <c r="G58" i="20"/>
  <c r="H57" i="20"/>
  <c r="G57" i="20"/>
  <c r="H56" i="20"/>
  <c r="G56" i="20"/>
  <c r="H55" i="20"/>
  <c r="G55" i="20" s="1"/>
  <c r="H54" i="20"/>
  <c r="G54" i="20"/>
  <c r="H53" i="20"/>
  <c r="G53" i="20"/>
  <c r="H52" i="20"/>
  <c r="G52" i="20"/>
  <c r="H51" i="20"/>
  <c r="G51" i="20"/>
  <c r="H50" i="20"/>
  <c r="G50" i="20"/>
  <c r="H49" i="20"/>
  <c r="G49" i="20" s="1"/>
  <c r="H48" i="20"/>
  <c r="G48" i="20"/>
  <c r="H47" i="20"/>
  <c r="G47" i="20"/>
  <c r="H46" i="20"/>
  <c r="G46" i="20"/>
  <c r="H45" i="20"/>
  <c r="G45" i="20"/>
  <c r="H44" i="20"/>
  <c r="G44" i="20" s="1"/>
  <c r="H43" i="20"/>
  <c r="G43" i="20" s="1"/>
  <c r="H42" i="20"/>
  <c r="G42" i="20"/>
  <c r="H41" i="20"/>
  <c r="G41" i="20"/>
  <c r="H40" i="20"/>
  <c r="G40" i="20"/>
  <c r="H39" i="20"/>
  <c r="G39" i="20"/>
  <c r="H38" i="20"/>
  <c r="G38" i="20"/>
  <c r="H37" i="20"/>
  <c r="G37" i="20" s="1"/>
  <c r="H36" i="20"/>
  <c r="G36" i="20"/>
  <c r="H35" i="20"/>
  <c r="G35" i="20"/>
  <c r="H34" i="20"/>
  <c r="G34" i="20"/>
  <c r="G33" i="20"/>
  <c r="G32" i="20"/>
  <c r="H31" i="20"/>
  <c r="G31" i="20"/>
  <c r="H30" i="20"/>
  <c r="G30" i="20" s="1"/>
  <c r="H29" i="20"/>
  <c r="G29" i="20"/>
  <c r="H28" i="20"/>
  <c r="G28" i="20"/>
  <c r="H27" i="20"/>
  <c r="G27" i="20"/>
  <c r="H26" i="20"/>
  <c r="G26" i="20"/>
  <c r="H25" i="20"/>
  <c r="G25" i="20"/>
  <c r="H24" i="20"/>
  <c r="G24" i="20" s="1"/>
  <c r="H23" i="20"/>
  <c r="G23" i="20"/>
  <c r="H22" i="20"/>
  <c r="G22" i="20"/>
  <c r="H21" i="20"/>
  <c r="G21" i="20"/>
  <c r="H20" i="20"/>
  <c r="G20" i="20"/>
  <c r="H19" i="20"/>
  <c r="G19" i="20" s="1"/>
  <c r="H18" i="20"/>
  <c r="G18" i="20" s="1"/>
  <c r="H17" i="20"/>
  <c r="G17" i="20"/>
  <c r="H16" i="20"/>
  <c r="G16" i="20"/>
  <c r="H15" i="20"/>
  <c r="G15" i="20"/>
  <c r="H14" i="20"/>
  <c r="G14" i="20"/>
  <c r="H13" i="20"/>
  <c r="G13" i="20" s="1"/>
  <c r="H12" i="20"/>
  <c r="G12" i="20" s="1"/>
  <c r="H11" i="20"/>
  <c r="G11" i="20"/>
  <c r="H10" i="20"/>
  <c r="G10" i="20"/>
  <c r="H9" i="20"/>
  <c r="G9" i="20"/>
  <c r="H8" i="20"/>
  <c r="G8" i="20"/>
  <c r="H7" i="20"/>
  <c r="G7" i="20" s="1"/>
  <c r="H6" i="20"/>
  <c r="G6" i="20"/>
  <c r="H5" i="20"/>
  <c r="G5" i="20"/>
  <c r="H4" i="20"/>
  <c r="G4" i="20"/>
  <c r="C51" i="10"/>
  <c r="C28" i="10"/>
  <c r="C13" i="10"/>
  <c r="C7" i="10"/>
  <c r="H77" i="20" l="1"/>
  <c r="G77" i="20" s="1"/>
  <c r="H64" i="20"/>
  <c r="G64" i="20" s="1"/>
  <c r="K382" i="9" l="1"/>
  <c r="I382" i="9"/>
  <c r="G382" i="9"/>
  <c r="K377" i="9"/>
  <c r="I377" i="9"/>
  <c r="G377" i="9"/>
  <c r="I90" i="8" l="1"/>
  <c r="G90" i="8"/>
  <c r="I89" i="8"/>
  <c r="G89" i="8"/>
  <c r="I88" i="8"/>
  <c r="G88" i="8"/>
  <c r="I87" i="8"/>
  <c r="L390" i="9"/>
  <c r="L392" i="9" s="1"/>
  <c r="J90" i="8" s="1"/>
  <c r="K37" i="10" s="1"/>
  <c r="L37" i="10" s="1"/>
  <c r="H390" i="9"/>
  <c r="L386" i="9"/>
  <c r="L388" i="9" s="1"/>
  <c r="J89" i="8" s="1"/>
  <c r="K36" i="10" s="1"/>
  <c r="L36" i="10" s="1"/>
  <c r="H386" i="9"/>
  <c r="L382" i="9"/>
  <c r="J382" i="9"/>
  <c r="H382" i="9"/>
  <c r="E382" i="9"/>
  <c r="L381" i="9"/>
  <c r="L384" i="9" s="1"/>
  <c r="J88" i="8" s="1"/>
  <c r="K35" i="10" s="1"/>
  <c r="L35" i="10" s="1"/>
  <c r="H381" i="9"/>
  <c r="L377" i="9"/>
  <c r="J377" i="9"/>
  <c r="E377" i="9"/>
  <c r="L376" i="9"/>
  <c r="L379" i="9" s="1"/>
  <c r="J87" i="8" s="1"/>
  <c r="K34" i="10" s="1"/>
  <c r="L34" i="10" s="1"/>
  <c r="H376" i="9"/>
  <c r="I65" i="1"/>
  <c r="G383" i="9" s="1"/>
  <c r="I64" i="1"/>
  <c r="G378" i="9" s="1"/>
  <c r="E378" i="9" s="1"/>
  <c r="F382" i="9" l="1"/>
  <c r="H377" i="9"/>
  <c r="H378" i="9"/>
  <c r="F378" i="9" s="1"/>
  <c r="H379" i="9" l="1"/>
  <c r="F87" i="8" s="1"/>
  <c r="G34" i="10" s="1"/>
  <c r="H34" i="10" s="1"/>
  <c r="F377" i="9"/>
  <c r="D120" i="7" l="1"/>
  <c r="C296" i="9" l="1"/>
  <c r="F99" i="7" l="1"/>
  <c r="D98" i="7"/>
  <c r="E97" i="7"/>
  <c r="F75" i="7"/>
  <c r="D74" i="7"/>
  <c r="E73" i="7"/>
  <c r="F43" i="7"/>
  <c r="D42" i="7"/>
  <c r="E41" i="7"/>
  <c r="F34" i="7"/>
  <c r="D33" i="7"/>
  <c r="E32" i="7"/>
  <c r="F25" i="7"/>
  <c r="D24" i="7"/>
  <c r="E23" i="7"/>
  <c r="F13" i="4" l="1"/>
  <c r="F12" i="4"/>
  <c r="F11" i="4"/>
  <c r="F10" i="4"/>
  <c r="F9" i="4"/>
  <c r="F8" i="4"/>
  <c r="F7" i="4"/>
  <c r="F6" i="4"/>
  <c r="F163" i="7" l="1"/>
  <c r="D162" i="7"/>
  <c r="E161" i="7"/>
  <c r="K143" i="9" l="1"/>
  <c r="L143" i="9" s="1"/>
  <c r="I143" i="9"/>
  <c r="G143" i="9"/>
  <c r="H143" i="9" s="1"/>
  <c r="K139" i="9"/>
  <c r="L139" i="9" s="1"/>
  <c r="I139" i="9"/>
  <c r="G139" i="9"/>
  <c r="H139" i="9" s="1"/>
  <c r="K134" i="9"/>
  <c r="L134" i="9" s="1"/>
  <c r="I134" i="9"/>
  <c r="G134" i="9"/>
  <c r="H134" i="9" s="1"/>
  <c r="A139" i="9"/>
  <c r="A134" i="9"/>
  <c r="A129" i="9"/>
  <c r="K129" i="9"/>
  <c r="L129" i="9" s="1"/>
  <c r="I129" i="9"/>
  <c r="J129" i="9" s="1"/>
  <c r="G129" i="9"/>
  <c r="H129" i="9" s="1"/>
  <c r="K125" i="9"/>
  <c r="L125" i="9" s="1"/>
  <c r="I125" i="9"/>
  <c r="G125" i="9"/>
  <c r="H125" i="9" s="1"/>
  <c r="K120" i="9"/>
  <c r="L120" i="9" s="1"/>
  <c r="I120" i="9"/>
  <c r="G120" i="9"/>
  <c r="H120" i="9" s="1"/>
  <c r="K116" i="9"/>
  <c r="L116" i="9" s="1"/>
  <c r="I116" i="9"/>
  <c r="G116" i="9"/>
  <c r="H116" i="9" s="1"/>
  <c r="E134" i="9" l="1"/>
  <c r="E143" i="9"/>
  <c r="J143" i="9"/>
  <c r="F143" i="9" s="1"/>
  <c r="E139" i="9"/>
  <c r="J139" i="9"/>
  <c r="F139" i="9" s="1"/>
  <c r="J134" i="9"/>
  <c r="F134" i="9" s="1"/>
  <c r="F129" i="9"/>
  <c r="E129" i="9"/>
  <c r="E125" i="9"/>
  <c r="E120" i="9"/>
  <c r="J125" i="9"/>
  <c r="F125" i="9" s="1"/>
  <c r="J120" i="9"/>
  <c r="F120" i="9" s="1"/>
  <c r="E116" i="9"/>
  <c r="J116" i="9"/>
  <c r="F116" i="9" s="1"/>
  <c r="C73" i="9" l="1"/>
  <c r="C72" i="9"/>
  <c r="I39" i="1"/>
  <c r="G198" i="9" s="1"/>
  <c r="C260" i="9"/>
  <c r="C232" i="9"/>
  <c r="H19" i="2"/>
  <c r="C201" i="9"/>
  <c r="C186" i="9" l="1"/>
  <c r="C182" i="9"/>
  <c r="C178" i="9"/>
  <c r="C174" i="9"/>
  <c r="C170" i="9"/>
  <c r="G106" i="9" l="1"/>
  <c r="H106" i="9" s="1"/>
  <c r="I106" i="9"/>
  <c r="J106" i="9" s="1"/>
  <c r="K106" i="9"/>
  <c r="L106" i="9" s="1"/>
  <c r="C78" i="9"/>
  <c r="C77" i="9"/>
  <c r="G111" i="9"/>
  <c r="I111" i="9"/>
  <c r="J111" i="9" s="1"/>
  <c r="K111" i="9"/>
  <c r="L111" i="9" s="1"/>
  <c r="F106" i="9" l="1"/>
  <c r="E106" i="9"/>
  <c r="E111" i="9"/>
  <c r="H111" i="9"/>
  <c r="F111" i="9" s="1"/>
  <c r="C239" i="9" l="1"/>
  <c r="C236" i="9"/>
  <c r="K102" i="9" l="1"/>
  <c r="I102" i="9"/>
  <c r="G102" i="9"/>
  <c r="F5" i="4"/>
  <c r="I36" i="9" l="1"/>
  <c r="I37" i="9"/>
  <c r="I45" i="9"/>
  <c r="I46" i="9"/>
  <c r="I54" i="9"/>
  <c r="I55" i="9"/>
  <c r="F62" i="9"/>
  <c r="I64" i="9"/>
  <c r="I63" i="9"/>
  <c r="I72" i="9"/>
  <c r="I73" i="9"/>
  <c r="I77" i="9"/>
  <c r="I78" i="9"/>
  <c r="I82" i="9"/>
  <c r="I85" i="9"/>
  <c r="I89" i="9"/>
  <c r="I94" i="9"/>
  <c r="I97" i="9"/>
  <c r="I101" i="9"/>
  <c r="I105" i="9"/>
  <c r="I110" i="9"/>
  <c r="I114" i="9"/>
  <c r="I119" i="9"/>
  <c r="I138" i="9"/>
  <c r="I123" i="9"/>
  <c r="I128" i="9"/>
  <c r="I133" i="9"/>
  <c r="I142" i="9"/>
  <c r="J142" i="9" s="1"/>
  <c r="I147" i="9"/>
  <c r="I182" i="9"/>
  <c r="I170" i="9"/>
  <c r="I174" i="9"/>
  <c r="I178" i="9"/>
  <c r="I186" i="9"/>
  <c r="I190" i="9"/>
  <c r="I193" i="9"/>
  <c r="I197" i="9"/>
  <c r="I201" i="9"/>
  <c r="J201" i="9" s="1"/>
  <c r="I209" i="9"/>
  <c r="J209" i="9" s="1"/>
  <c r="I205" i="9"/>
  <c r="I213" i="9"/>
  <c r="J213" i="9" s="1"/>
  <c r="I217" i="9"/>
  <c r="I221" i="9"/>
  <c r="I222" i="9"/>
  <c r="I225" i="9"/>
  <c r="I228" i="9"/>
  <c r="I232" i="9"/>
  <c r="I236" i="9"/>
  <c r="J236" i="9" s="1"/>
  <c r="I239" i="9"/>
  <c r="I243" i="9"/>
  <c r="J243" i="9" s="1"/>
  <c r="I246" i="9"/>
  <c r="I250" i="9"/>
  <c r="I253" i="9"/>
  <c r="I257" i="9"/>
  <c r="I260" i="9"/>
  <c r="I263" i="9"/>
  <c r="I272" i="9"/>
  <c r="I271" i="9"/>
  <c r="I275" i="9"/>
  <c r="I278" i="9"/>
  <c r="I279" i="9"/>
  <c r="I284" i="9"/>
  <c r="I283" i="9"/>
  <c r="I292" i="9"/>
  <c r="I291" i="9"/>
  <c r="I296" i="9"/>
  <c r="I306" i="9"/>
  <c r="I305" i="9"/>
  <c r="I311" i="9"/>
  <c r="J311" i="9" s="1"/>
  <c r="I320" i="9"/>
  <c r="I348" i="9"/>
  <c r="J348" i="9" s="1"/>
  <c r="I349" i="9"/>
  <c r="J349" i="9" s="1"/>
  <c r="I353" i="9"/>
  <c r="I364" i="9"/>
  <c r="I363" i="9"/>
  <c r="I373" i="9"/>
  <c r="I367" i="9"/>
  <c r="K350" i="9" l="1"/>
  <c r="L350" i="9" s="1"/>
  <c r="D169" i="7" l="1"/>
  <c r="F176" i="7"/>
  <c r="F177" i="7" s="1"/>
  <c r="E174" i="7"/>
  <c r="E177" i="7" s="1"/>
  <c r="D175" i="7"/>
  <c r="D177" i="7" s="1"/>
  <c r="C169" i="7"/>
  <c r="F164" i="7"/>
  <c r="C164" i="7" s="1"/>
  <c r="C163" i="7"/>
  <c r="D165" i="7"/>
  <c r="C161" i="7"/>
  <c r="D178" i="7" l="1"/>
  <c r="F18" i="6" s="1"/>
  <c r="G323" i="9" s="1"/>
  <c r="H323" i="9" s="1"/>
  <c r="H324" i="9" s="1"/>
  <c r="G24" i="9" s="1"/>
  <c r="E165" i="7"/>
  <c r="F165" i="7"/>
  <c r="F178" i="7" s="1"/>
  <c r="H18" i="6" s="1"/>
  <c r="C162" i="7"/>
  <c r="C165" i="7" s="1"/>
  <c r="F123" i="7" l="1"/>
  <c r="H15" i="6" s="1"/>
  <c r="D123" i="7"/>
  <c r="F15" i="6" s="1"/>
  <c r="C122" i="7"/>
  <c r="C120" i="7"/>
  <c r="C118" i="7"/>
  <c r="E123" i="7"/>
  <c r="F111" i="7"/>
  <c r="D110" i="7"/>
  <c r="E109" i="7"/>
  <c r="E14" i="7"/>
  <c r="C176" i="7"/>
  <c r="C175" i="7"/>
  <c r="C174" i="7"/>
  <c r="J145" i="7"/>
  <c r="C123" i="7" l="1"/>
  <c r="C177" i="7"/>
  <c r="I17" i="1"/>
  <c r="H341" i="9" l="1"/>
  <c r="M341" i="9"/>
  <c r="J342" i="9"/>
  <c r="L342" i="9"/>
  <c r="M342" i="9"/>
  <c r="J343" i="9"/>
  <c r="L343" i="9"/>
  <c r="M343" i="9"/>
  <c r="J346" i="9"/>
  <c r="L346" i="9"/>
  <c r="J347" i="9"/>
  <c r="L347" i="9"/>
  <c r="H348" i="9"/>
  <c r="E348" i="9"/>
  <c r="L348" i="9"/>
  <c r="H349" i="9"/>
  <c r="E349" i="9"/>
  <c r="L349" i="9"/>
  <c r="H350" i="9"/>
  <c r="J350" i="9"/>
  <c r="F348" i="9" l="1"/>
  <c r="J351" i="9"/>
  <c r="I341" i="9" s="1"/>
  <c r="J341" i="9" s="1"/>
  <c r="J344" i="9" s="1"/>
  <c r="I165" i="9" s="1"/>
  <c r="L351" i="9"/>
  <c r="K341" i="9" s="1"/>
  <c r="L341" i="9" s="1"/>
  <c r="L344" i="9" s="1"/>
  <c r="K165" i="9" s="1"/>
  <c r="F349" i="9"/>
  <c r="F350" i="9"/>
  <c r="E350" i="9"/>
  <c r="I155" i="9" l="1"/>
  <c r="K155" i="9"/>
  <c r="E341" i="9"/>
  <c r="F341" i="9" l="1"/>
  <c r="I6" i="1" l="1"/>
  <c r="I7" i="1"/>
  <c r="G361" i="9" s="1"/>
  <c r="I8" i="1"/>
  <c r="G346" i="9" s="1"/>
  <c r="H346" i="9" s="1"/>
  <c r="I9" i="1"/>
  <c r="G347" i="9" s="1"/>
  <c r="H347" i="9" s="1"/>
  <c r="I10" i="1"/>
  <c r="G42" i="9" s="1"/>
  <c r="I11" i="1"/>
  <c r="G51" i="9" s="1"/>
  <c r="I12" i="1"/>
  <c r="G60" i="9" s="1"/>
  <c r="I13" i="1"/>
  <c r="I14" i="1"/>
  <c r="G69" i="9" s="1"/>
  <c r="I15" i="1"/>
  <c r="I16" i="1"/>
  <c r="I18" i="1"/>
  <c r="I19" i="1"/>
  <c r="G79" i="9" s="1"/>
  <c r="H79" i="9" s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G247" i="9" s="1"/>
  <c r="I35" i="1"/>
  <c r="I36" i="1"/>
  <c r="I37" i="1"/>
  <c r="I38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6" i="1"/>
  <c r="I5" i="1"/>
  <c r="G391" i="9" l="1"/>
  <c r="H391" i="9" s="1"/>
  <c r="H392" i="9" s="1"/>
  <c r="F90" i="8" s="1"/>
  <c r="G37" i="10" s="1"/>
  <c r="H37" i="10" s="1"/>
  <c r="G387" i="9"/>
  <c r="H387" i="9" s="1"/>
  <c r="H388" i="9" s="1"/>
  <c r="F89" i="8" s="1"/>
  <c r="G36" i="10" s="1"/>
  <c r="H36" i="10" s="1"/>
  <c r="H351" i="9"/>
  <c r="G342" i="9" s="1"/>
  <c r="H342" i="9" s="1"/>
  <c r="E347" i="9"/>
  <c r="F347" i="9"/>
  <c r="E346" i="9"/>
  <c r="F351" i="9" l="1"/>
  <c r="G343" i="9"/>
  <c r="H343" i="9" s="1"/>
  <c r="H344" i="9" s="1"/>
  <c r="F346" i="9"/>
  <c r="G155" i="9" l="1"/>
  <c r="G165" i="9"/>
  <c r="E342" i="9"/>
  <c r="F342" i="9" l="1"/>
  <c r="E343" i="9" l="1"/>
  <c r="F343" i="9" l="1"/>
  <c r="F344" i="9"/>
  <c r="E267" i="9" l="1"/>
  <c r="J267" i="9"/>
  <c r="C123" i="9"/>
  <c r="C119" i="9"/>
  <c r="F267" i="9" l="1"/>
  <c r="H6" i="2" l="1"/>
  <c r="H7" i="2"/>
  <c r="H8" i="2"/>
  <c r="H9" i="2"/>
  <c r="H10" i="2"/>
  <c r="H11" i="2"/>
  <c r="H12" i="2"/>
  <c r="H13" i="2"/>
  <c r="H14" i="2"/>
  <c r="H15" i="2"/>
  <c r="H16" i="2"/>
  <c r="H17" i="2"/>
  <c r="H18" i="2"/>
  <c r="H20" i="2"/>
  <c r="H5" i="2"/>
  <c r="I390" i="9" l="1"/>
  <c r="I376" i="9"/>
  <c r="I381" i="9"/>
  <c r="I386" i="9"/>
  <c r="I356" i="9"/>
  <c r="E144" i="7"/>
  <c r="C144" i="7" s="1"/>
  <c r="E167" i="7"/>
  <c r="G87" i="8" l="1"/>
  <c r="J381" i="9"/>
  <c r="E381" i="9"/>
  <c r="J386" i="9"/>
  <c r="E386" i="9"/>
  <c r="J376" i="9"/>
  <c r="E376" i="9"/>
  <c r="J390" i="9"/>
  <c r="E390" i="9"/>
  <c r="C167" i="7"/>
  <c r="C178" i="7" s="1"/>
  <c r="E178" i="7"/>
  <c r="G18" i="6" s="1"/>
  <c r="M356" i="9"/>
  <c r="M335" i="9"/>
  <c r="M334" i="9"/>
  <c r="M300" i="9"/>
  <c r="M290" i="9"/>
  <c r="M289" i="9"/>
  <c r="M288" i="9"/>
  <c r="G233" i="9"/>
  <c r="M166" i="9"/>
  <c r="M165" i="9"/>
  <c r="M164" i="9"/>
  <c r="M163" i="9"/>
  <c r="M162" i="9"/>
  <c r="M161" i="9"/>
  <c r="M158" i="9"/>
  <c r="M156" i="9"/>
  <c r="M155" i="9"/>
  <c r="M154" i="9"/>
  <c r="M153" i="9"/>
  <c r="M152" i="9"/>
  <c r="M151" i="9"/>
  <c r="J379" i="9" l="1"/>
  <c r="F376" i="9"/>
  <c r="J388" i="9"/>
  <c r="F386" i="9"/>
  <c r="J392" i="9"/>
  <c r="F390" i="9"/>
  <c r="F381" i="9"/>
  <c r="J384" i="9"/>
  <c r="H88" i="8" s="1"/>
  <c r="I35" i="10" s="1"/>
  <c r="J35" i="10" s="1"/>
  <c r="M31" i="9"/>
  <c r="M29" i="9"/>
  <c r="M28" i="9"/>
  <c r="M27" i="9"/>
  <c r="M25" i="9"/>
  <c r="M24" i="9"/>
  <c r="M23" i="9"/>
  <c r="M19" i="9"/>
  <c r="M17" i="9"/>
  <c r="M16" i="9"/>
  <c r="M14" i="9"/>
  <c r="M13" i="9"/>
  <c r="M12" i="9"/>
  <c r="M9" i="9"/>
  <c r="M8" i="9"/>
  <c r="M7" i="9"/>
  <c r="M6" i="9"/>
  <c r="E103" i="7"/>
  <c r="H89" i="8" l="1"/>
  <c r="F388" i="9"/>
  <c r="H90" i="8"/>
  <c r="F392" i="9"/>
  <c r="H87" i="8"/>
  <c r="F379" i="9"/>
  <c r="A38" i="10"/>
  <c r="G240" i="9"/>
  <c r="K327" i="9"/>
  <c r="G327" i="9"/>
  <c r="G318" i="9"/>
  <c r="I34" i="10" l="1"/>
  <c r="E87" i="8"/>
  <c r="I36" i="10"/>
  <c r="E89" i="8"/>
  <c r="I37" i="10"/>
  <c r="E90" i="8"/>
  <c r="C36" i="9"/>
  <c r="J37" i="10" l="1"/>
  <c r="F37" i="10" s="1"/>
  <c r="E37" i="10"/>
  <c r="J36" i="10"/>
  <c r="F36" i="10" s="1"/>
  <c r="E36" i="10"/>
  <c r="J34" i="10"/>
  <c r="F34" i="10" s="1"/>
  <c r="E34" i="10"/>
  <c r="F155" i="7"/>
  <c r="D154" i="7"/>
  <c r="E153" i="7"/>
  <c r="E156" i="7" s="1"/>
  <c r="G17" i="6" s="1"/>
  <c r="I338" i="9" s="1"/>
  <c r="J338" i="9" s="1"/>
  <c r="J339" i="9" s="1"/>
  <c r="I334" i="9" s="1"/>
  <c r="F140" i="7"/>
  <c r="D139" i="7"/>
  <c r="E138" i="7"/>
  <c r="F16" i="7" l="1"/>
  <c r="C16" i="7" s="1"/>
  <c r="G130" i="9" l="1"/>
  <c r="G32" i="9" l="1"/>
  <c r="G20" i="9"/>
  <c r="G360" i="9" l="1"/>
  <c r="K360" i="9"/>
  <c r="F88" i="7"/>
  <c r="D87" i="7"/>
  <c r="E86" i="7"/>
  <c r="F65" i="7"/>
  <c r="D64" i="7"/>
  <c r="E63" i="7"/>
  <c r="F56" i="7" l="1"/>
  <c r="D55" i="7"/>
  <c r="E54" i="7"/>
  <c r="F35" i="7"/>
  <c r="H7" i="6" s="1"/>
  <c r="D26" i="7"/>
  <c r="F6" i="6" s="1"/>
  <c r="G299" i="9" s="1"/>
  <c r="H299" i="9" s="1"/>
  <c r="E26" i="7"/>
  <c r="G6" i="6" s="1"/>
  <c r="I299" i="9" s="1"/>
  <c r="J299" i="9" s="1"/>
  <c r="D15" i="7"/>
  <c r="C15" i="7" s="1"/>
  <c r="C14" i="7" l="1"/>
  <c r="H296" i="9"/>
  <c r="L296" i="9"/>
  <c r="B33" i="10"/>
  <c r="B32" i="10"/>
  <c r="A32" i="10"/>
  <c r="E20" i="9"/>
  <c r="E32" i="9"/>
  <c r="E157" i="9"/>
  <c r="E167" i="9"/>
  <c r="E233" i="9"/>
  <c r="E247" i="9"/>
  <c r="E268" i="9"/>
  <c r="E318" i="9"/>
  <c r="E319" i="9"/>
  <c r="E361" i="9"/>
  <c r="L107" i="9"/>
  <c r="J107" i="9"/>
  <c r="L105" i="9"/>
  <c r="H105" i="9"/>
  <c r="L102" i="9"/>
  <c r="J102" i="9"/>
  <c r="L101" i="9"/>
  <c r="H101" i="9"/>
  <c r="G210" i="9"/>
  <c r="E210" i="9" s="1"/>
  <c r="G254" i="9"/>
  <c r="H254" i="9" s="1"/>
  <c r="F254" i="9" s="1"/>
  <c r="M23" i="10"/>
  <c r="M24" i="10"/>
  <c r="M21" i="10"/>
  <c r="M22" i="10"/>
  <c r="K22" i="10"/>
  <c r="L22" i="10" s="1"/>
  <c r="A22" i="10"/>
  <c r="B15" i="8"/>
  <c r="B22" i="10" s="1"/>
  <c r="L69" i="9"/>
  <c r="L70" i="9" s="1"/>
  <c r="J69" i="9"/>
  <c r="M68" i="9"/>
  <c r="L68" i="9"/>
  <c r="H68" i="9"/>
  <c r="I323" i="9"/>
  <c r="J323" i="9" s="1"/>
  <c r="K323" i="9"/>
  <c r="L323" i="9" s="1"/>
  <c r="I360" i="9"/>
  <c r="E360" i="9" s="1"/>
  <c r="D156" i="7"/>
  <c r="F17" i="6" s="1"/>
  <c r="G338" i="9" s="1"/>
  <c r="H338" i="9" s="1"/>
  <c r="H339" i="9" s="1"/>
  <c r="G334" i="9" s="1"/>
  <c r="F156" i="7"/>
  <c r="H17" i="6" s="1"/>
  <c r="C140" i="7"/>
  <c r="D141" i="7"/>
  <c r="E141" i="7"/>
  <c r="F112" i="7"/>
  <c r="E112" i="7"/>
  <c r="F100" i="7"/>
  <c r="C98" i="7"/>
  <c r="E100" i="7"/>
  <c r="F89" i="7"/>
  <c r="D89" i="7"/>
  <c r="E89" i="7"/>
  <c r="F76" i="7"/>
  <c r="D76" i="7"/>
  <c r="E76" i="7"/>
  <c r="F66" i="7"/>
  <c r="D66" i="7"/>
  <c r="E66" i="7"/>
  <c r="F57" i="7"/>
  <c r="C55" i="7"/>
  <c r="E57" i="7"/>
  <c r="C63" i="9"/>
  <c r="H63" i="9" s="1"/>
  <c r="R65" i="9"/>
  <c r="L65" i="9"/>
  <c r="L66" i="9" s="1"/>
  <c r="J65" i="9"/>
  <c r="B64" i="9"/>
  <c r="G65" i="9"/>
  <c r="E65" i="9" s="1"/>
  <c r="H77" i="9"/>
  <c r="H80" i="9" s="1"/>
  <c r="H72" i="9"/>
  <c r="M59" i="9"/>
  <c r="L59" i="9"/>
  <c r="H59" i="9"/>
  <c r="C55" i="9"/>
  <c r="J55" i="9" s="1"/>
  <c r="B55" i="9"/>
  <c r="C54" i="9"/>
  <c r="C45" i="9"/>
  <c r="L45" i="9" s="1"/>
  <c r="B46" i="9"/>
  <c r="C46" i="9"/>
  <c r="J47" i="9"/>
  <c r="L47" i="9"/>
  <c r="L48" i="9" s="1"/>
  <c r="J10" i="8" s="1"/>
  <c r="K17" i="10" s="1"/>
  <c r="L17" i="10" s="1"/>
  <c r="M50" i="9"/>
  <c r="L50" i="9"/>
  <c r="H50" i="9"/>
  <c r="L36" i="9"/>
  <c r="C37" i="9"/>
  <c r="B37" i="9"/>
  <c r="F44" i="7"/>
  <c r="D44" i="7"/>
  <c r="E44" i="7"/>
  <c r="K314" i="9"/>
  <c r="L314" i="9" s="1"/>
  <c r="L315" i="9" s="1"/>
  <c r="D35" i="7"/>
  <c r="E35" i="7"/>
  <c r="C25" i="7"/>
  <c r="M18" i="9"/>
  <c r="M30" i="9" s="1"/>
  <c r="M15" i="9"/>
  <c r="D28" i="10"/>
  <c r="I5" i="10"/>
  <c r="M54" i="10"/>
  <c r="M55" i="10"/>
  <c r="M56" i="10"/>
  <c r="M57" i="10"/>
  <c r="M58" i="10"/>
  <c r="M59" i="10"/>
  <c r="M60" i="10"/>
  <c r="M61" i="10"/>
  <c r="M62" i="10"/>
  <c r="M63" i="10"/>
  <c r="M64" i="10"/>
  <c r="M65" i="10"/>
  <c r="M66" i="10"/>
  <c r="M67" i="10"/>
  <c r="M68" i="10"/>
  <c r="M69" i="10"/>
  <c r="M70" i="10"/>
  <c r="M71" i="10"/>
  <c r="M72" i="10"/>
  <c r="M73" i="10"/>
  <c r="M74" i="10"/>
  <c r="M75" i="10"/>
  <c r="M76" i="10"/>
  <c r="M77" i="10"/>
  <c r="M78" i="10"/>
  <c r="M79" i="10"/>
  <c r="M80" i="10"/>
  <c r="M81" i="10"/>
  <c r="M82" i="10"/>
  <c r="M83" i="10"/>
  <c r="M84" i="10"/>
  <c r="M53" i="10"/>
  <c r="K71" i="10"/>
  <c r="L71" i="10" s="1"/>
  <c r="K81" i="10"/>
  <c r="L81" i="10" s="1"/>
  <c r="K82" i="10"/>
  <c r="L82" i="10" s="1"/>
  <c r="K83" i="10"/>
  <c r="L83" i="10" s="1"/>
  <c r="K84" i="10"/>
  <c r="G81" i="10"/>
  <c r="H81" i="10" s="1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53" i="10"/>
  <c r="M31" i="10"/>
  <c r="M32" i="10"/>
  <c r="M33" i="10"/>
  <c r="M38" i="10"/>
  <c r="M39" i="10"/>
  <c r="M40" i="10"/>
  <c r="M41" i="10"/>
  <c r="M42" i="10"/>
  <c r="M43" i="10"/>
  <c r="M44" i="10"/>
  <c r="M45" i="10"/>
  <c r="M46" i="10"/>
  <c r="M47" i="10"/>
  <c r="M48" i="10"/>
  <c r="M30" i="10"/>
  <c r="M16" i="10"/>
  <c r="M17" i="10"/>
  <c r="M18" i="10"/>
  <c r="M19" i="10"/>
  <c r="M20" i="10"/>
  <c r="M25" i="10"/>
  <c r="M26" i="10"/>
  <c r="M27" i="10"/>
  <c r="M15" i="10"/>
  <c r="B31" i="10"/>
  <c r="B38" i="10"/>
  <c r="B39" i="10"/>
  <c r="B40" i="10"/>
  <c r="B41" i="10"/>
  <c r="B42" i="10"/>
  <c r="B43" i="10"/>
  <c r="B44" i="10"/>
  <c r="B45" i="10"/>
  <c r="B46" i="10"/>
  <c r="B47" i="10"/>
  <c r="B48" i="10"/>
  <c r="B30" i="10"/>
  <c r="B16" i="10"/>
  <c r="B17" i="10"/>
  <c r="B18" i="10"/>
  <c r="B19" i="10"/>
  <c r="B20" i="10"/>
  <c r="B21" i="10"/>
  <c r="B23" i="10"/>
  <c r="B24" i="10"/>
  <c r="B25" i="10"/>
  <c r="B26" i="10"/>
  <c r="B27" i="10"/>
  <c r="A31" i="10"/>
  <c r="A33" i="10"/>
  <c r="A40" i="10"/>
  <c r="A42" i="10"/>
  <c r="A43" i="10"/>
  <c r="A44" i="10"/>
  <c r="A45" i="10"/>
  <c r="A46" i="10"/>
  <c r="A47" i="10"/>
  <c r="A48" i="10"/>
  <c r="A30" i="10"/>
  <c r="A16" i="10"/>
  <c r="A17" i="10"/>
  <c r="A18" i="10"/>
  <c r="A19" i="10"/>
  <c r="A20" i="10"/>
  <c r="A21" i="10"/>
  <c r="A23" i="10"/>
  <c r="A24" i="10"/>
  <c r="A25" i="10"/>
  <c r="A26" i="10"/>
  <c r="A27" i="10"/>
  <c r="B15" i="10"/>
  <c r="A15" i="10"/>
  <c r="D54" i="8"/>
  <c r="C54" i="8"/>
  <c r="A71" i="10"/>
  <c r="D28" i="8"/>
  <c r="A28" i="8"/>
  <c r="A41" i="10" s="1"/>
  <c r="D26" i="8"/>
  <c r="A26" i="8"/>
  <c r="A39" i="10" s="1"/>
  <c r="E240" i="9"/>
  <c r="G38" i="9"/>
  <c r="E51" i="9"/>
  <c r="G56" i="9"/>
  <c r="G74" i="9"/>
  <c r="H74" i="9" s="1"/>
  <c r="G148" i="9"/>
  <c r="H148" i="9" s="1"/>
  <c r="G171" i="9"/>
  <c r="E171" i="9" s="1"/>
  <c r="G175" i="9"/>
  <c r="H175" i="9" s="1"/>
  <c r="G179" i="9"/>
  <c r="E179" i="9" s="1"/>
  <c r="G183" i="9"/>
  <c r="E183" i="9" s="1"/>
  <c r="G187" i="9"/>
  <c r="G229" i="9"/>
  <c r="E229" i="9" s="1"/>
  <c r="G202" i="9"/>
  <c r="E202" i="9" s="1"/>
  <c r="G293" i="9"/>
  <c r="G264" i="9"/>
  <c r="G206" i="9"/>
  <c r="E206" i="9" s="1"/>
  <c r="G86" i="9"/>
  <c r="G90" i="9"/>
  <c r="G135" i="9"/>
  <c r="H135" i="9" s="1"/>
  <c r="G124" i="9"/>
  <c r="E124" i="9" s="1"/>
  <c r="L239" i="9"/>
  <c r="L241" i="9" s="1"/>
  <c r="H239" i="9"/>
  <c r="H123" i="9"/>
  <c r="L114" i="9"/>
  <c r="L117" i="9" s="1"/>
  <c r="H114" i="9"/>
  <c r="R56" i="9"/>
  <c r="J373" i="9"/>
  <c r="E363" i="9"/>
  <c r="J271" i="9"/>
  <c r="H12" i="9"/>
  <c r="L12" i="9"/>
  <c r="H20" i="9"/>
  <c r="J20" i="9"/>
  <c r="L20" i="9"/>
  <c r="H32" i="9"/>
  <c r="J32" i="9"/>
  <c r="L32" i="9"/>
  <c r="J38" i="9"/>
  <c r="L38" i="9"/>
  <c r="H41" i="9"/>
  <c r="L41" i="9"/>
  <c r="M41" i="9"/>
  <c r="J42" i="9"/>
  <c r="L42" i="9"/>
  <c r="J51" i="9"/>
  <c r="L51" i="9"/>
  <c r="L52" i="9" s="1"/>
  <c r="J11" i="8" s="1"/>
  <c r="K18" i="10" s="1"/>
  <c r="L18" i="10" s="1"/>
  <c r="J56" i="9"/>
  <c r="L56" i="9"/>
  <c r="L57" i="9" s="1"/>
  <c r="J12" i="8" s="1"/>
  <c r="K19" i="10" s="1"/>
  <c r="L19" i="10" s="1"/>
  <c r="J60" i="9"/>
  <c r="L60" i="9"/>
  <c r="L61" i="9" s="1"/>
  <c r="J13" i="8" s="1"/>
  <c r="K20" i="10" s="1"/>
  <c r="L20" i="10" s="1"/>
  <c r="J74" i="9"/>
  <c r="L74" i="9"/>
  <c r="J79" i="9"/>
  <c r="L79" i="9"/>
  <c r="H82" i="9"/>
  <c r="H83" i="9" s="1"/>
  <c r="F18" i="8" s="1"/>
  <c r="G25" i="10" s="1"/>
  <c r="H25" i="10" s="1"/>
  <c r="L82" i="9"/>
  <c r="L83" i="9" s="1"/>
  <c r="J18" i="8" s="1"/>
  <c r="K25" i="10" s="1"/>
  <c r="L25" i="10" s="1"/>
  <c r="H85" i="9"/>
  <c r="L85" i="9"/>
  <c r="J86" i="9"/>
  <c r="L86" i="9"/>
  <c r="H89" i="9"/>
  <c r="L89" i="9"/>
  <c r="J90" i="9"/>
  <c r="L90" i="9"/>
  <c r="J91" i="9"/>
  <c r="L91" i="9"/>
  <c r="H94" i="9"/>
  <c r="L94" i="9"/>
  <c r="H97" i="9"/>
  <c r="L97" i="9"/>
  <c r="M97" i="9"/>
  <c r="J98" i="9"/>
  <c r="L98" i="9"/>
  <c r="H110" i="9"/>
  <c r="L110" i="9"/>
  <c r="L119" i="9"/>
  <c r="L121" i="9" s="1"/>
  <c r="H128" i="9"/>
  <c r="L128" i="9"/>
  <c r="L131" i="9" s="1"/>
  <c r="H133" i="9"/>
  <c r="L133" i="9"/>
  <c r="H138" i="9"/>
  <c r="H140" i="9" s="1"/>
  <c r="L138" i="9"/>
  <c r="L140" i="9" s="1"/>
  <c r="H142" i="9"/>
  <c r="L142" i="9"/>
  <c r="J144" i="9"/>
  <c r="J145" i="9" s="1"/>
  <c r="L144" i="9"/>
  <c r="H147" i="9"/>
  <c r="L147" i="9"/>
  <c r="J148" i="9"/>
  <c r="L148" i="9"/>
  <c r="L155" i="9"/>
  <c r="H157" i="9"/>
  <c r="J157" i="9"/>
  <c r="L157" i="9"/>
  <c r="H158" i="9"/>
  <c r="L158" i="9"/>
  <c r="L165" i="9"/>
  <c r="H167" i="9"/>
  <c r="J167" i="9"/>
  <c r="L167" i="9"/>
  <c r="H170" i="9"/>
  <c r="L170" i="9"/>
  <c r="J171" i="9"/>
  <c r="L171" i="9"/>
  <c r="H174" i="9"/>
  <c r="L174" i="9"/>
  <c r="J175" i="9"/>
  <c r="L175" i="9"/>
  <c r="H178" i="9"/>
  <c r="L178" i="9"/>
  <c r="M178" i="9"/>
  <c r="M186" i="9" s="1"/>
  <c r="J179" i="9"/>
  <c r="L179" i="9"/>
  <c r="H182" i="9"/>
  <c r="L182" i="9"/>
  <c r="M182" i="9"/>
  <c r="J183" i="9"/>
  <c r="L183" i="9"/>
  <c r="H186" i="9"/>
  <c r="L186" i="9"/>
  <c r="J187" i="9"/>
  <c r="L187" i="9"/>
  <c r="H190" i="9"/>
  <c r="H191" i="9" s="1"/>
  <c r="F41" i="8" s="1"/>
  <c r="G58" i="10" s="1"/>
  <c r="H58" i="10" s="1"/>
  <c r="H193" i="9"/>
  <c r="L193" i="9"/>
  <c r="J194" i="9"/>
  <c r="L194" i="9"/>
  <c r="H197" i="9"/>
  <c r="L197" i="9"/>
  <c r="M197" i="9"/>
  <c r="J198" i="9"/>
  <c r="L198" i="9"/>
  <c r="H201" i="9"/>
  <c r="L201" i="9"/>
  <c r="J202" i="9"/>
  <c r="J203" i="9" s="1"/>
  <c r="L202" i="9"/>
  <c r="H205" i="9"/>
  <c r="L205" i="9"/>
  <c r="J206" i="9"/>
  <c r="L206" i="9"/>
  <c r="H209" i="9"/>
  <c r="L209" i="9"/>
  <c r="J210" i="9"/>
  <c r="L210" i="9"/>
  <c r="H213" i="9"/>
  <c r="L213" i="9"/>
  <c r="B214" i="9"/>
  <c r="J214" i="9"/>
  <c r="L214" i="9"/>
  <c r="H217" i="9"/>
  <c r="L217" i="9"/>
  <c r="J218" i="9"/>
  <c r="L218" i="9"/>
  <c r="H221" i="9"/>
  <c r="L221" i="9"/>
  <c r="H222" i="9"/>
  <c r="L222" i="9"/>
  <c r="M222" i="9"/>
  <c r="H225" i="9"/>
  <c r="H226" i="9" s="1"/>
  <c r="F50" i="8" s="1"/>
  <c r="G67" i="10" s="1"/>
  <c r="H67" i="10" s="1"/>
  <c r="L225" i="9"/>
  <c r="L226" i="9" s="1"/>
  <c r="J50" i="8" s="1"/>
  <c r="K67" i="10" s="1"/>
  <c r="L67" i="10" s="1"/>
  <c r="H228" i="9"/>
  <c r="L228" i="9"/>
  <c r="J229" i="9"/>
  <c r="L229" i="9"/>
  <c r="H232" i="9"/>
  <c r="L232" i="9"/>
  <c r="H233" i="9"/>
  <c r="J233" i="9"/>
  <c r="L233" i="9"/>
  <c r="H236" i="9"/>
  <c r="H237" i="9" s="1"/>
  <c r="F53" i="8" s="1"/>
  <c r="G70" i="10" s="1"/>
  <c r="H70" i="10" s="1"/>
  <c r="L236" i="9"/>
  <c r="L237" i="9" s="1"/>
  <c r="J53" i="8" s="1"/>
  <c r="K70" i="10" s="1"/>
  <c r="L70" i="10" s="1"/>
  <c r="H243" i="9"/>
  <c r="H244" i="9" s="1"/>
  <c r="F55" i="8" s="1"/>
  <c r="G72" i="10" s="1"/>
  <c r="H72" i="10" s="1"/>
  <c r="L243" i="9"/>
  <c r="L244" i="9" s="1"/>
  <c r="J55" i="8" s="1"/>
  <c r="K72" i="10" s="1"/>
  <c r="L72" i="10" s="1"/>
  <c r="H246" i="9"/>
  <c r="L246" i="9"/>
  <c r="H247" i="9"/>
  <c r="J247" i="9"/>
  <c r="L247" i="9"/>
  <c r="H250" i="9"/>
  <c r="H251" i="9" s="1"/>
  <c r="F57" i="8" s="1"/>
  <c r="G74" i="10" s="1"/>
  <c r="H74" i="10" s="1"/>
  <c r="L250" i="9"/>
  <c r="L251" i="9" s="1"/>
  <c r="J57" i="8" s="1"/>
  <c r="K74" i="10" s="1"/>
  <c r="L74" i="10" s="1"/>
  <c r="H253" i="9"/>
  <c r="L253" i="9"/>
  <c r="L255" i="9" s="1"/>
  <c r="J58" i="8" s="1"/>
  <c r="K75" i="10" s="1"/>
  <c r="L75" i="10" s="1"/>
  <c r="H257" i="9"/>
  <c r="H258" i="9" s="1"/>
  <c r="F59" i="8" s="1"/>
  <c r="G76" i="10" s="1"/>
  <c r="H76" i="10" s="1"/>
  <c r="L257" i="9"/>
  <c r="L258" i="9" s="1"/>
  <c r="J59" i="8" s="1"/>
  <c r="K76" i="10" s="1"/>
  <c r="L76" i="10" s="1"/>
  <c r="M257" i="9"/>
  <c r="H260" i="9"/>
  <c r="H261" i="9" s="1"/>
  <c r="F60" i="8" s="1"/>
  <c r="G77" i="10" s="1"/>
  <c r="H77" i="10" s="1"/>
  <c r="L260" i="9"/>
  <c r="L261" i="9" s="1"/>
  <c r="J60" i="8" s="1"/>
  <c r="K77" i="10" s="1"/>
  <c r="L77" i="10" s="1"/>
  <c r="H263" i="9"/>
  <c r="L263" i="9"/>
  <c r="J264" i="9"/>
  <c r="L264" i="9"/>
  <c r="H268" i="9"/>
  <c r="H269" i="9" s="1"/>
  <c r="F62" i="8" s="1"/>
  <c r="G79" i="10" s="1"/>
  <c r="H79" i="10" s="1"/>
  <c r="J268" i="9"/>
  <c r="J269" i="9" s="1"/>
  <c r="L268" i="9"/>
  <c r="L269" i="9" s="1"/>
  <c r="J62" i="8" s="1"/>
  <c r="H273" i="9"/>
  <c r="F63" i="8" s="1"/>
  <c r="G80" i="10" s="1"/>
  <c r="H80" i="10" s="1"/>
  <c r="L273" i="9"/>
  <c r="J63" i="8" s="1"/>
  <c r="K80" i="10" s="1"/>
  <c r="L80" i="10" s="1"/>
  <c r="H275" i="9"/>
  <c r="H276" i="9" s="1"/>
  <c r="L275" i="9"/>
  <c r="L276" i="9" s="1"/>
  <c r="H278" i="9"/>
  <c r="L278" i="9"/>
  <c r="H279" i="9"/>
  <c r="L279" i="9"/>
  <c r="J280" i="9"/>
  <c r="L280" i="9"/>
  <c r="H283" i="9"/>
  <c r="L283" i="9"/>
  <c r="M283" i="9"/>
  <c r="H284" i="9"/>
  <c r="L284" i="9"/>
  <c r="M284" i="9"/>
  <c r="J285" i="9"/>
  <c r="L285" i="9"/>
  <c r="H291" i="9"/>
  <c r="L291" i="9"/>
  <c r="H292" i="9"/>
  <c r="L292" i="9"/>
  <c r="J293" i="9"/>
  <c r="L293" i="9"/>
  <c r="H300" i="9"/>
  <c r="L300" i="9"/>
  <c r="H305" i="9"/>
  <c r="L305" i="9"/>
  <c r="H306" i="9"/>
  <c r="L306" i="9"/>
  <c r="J308" i="9"/>
  <c r="L308" i="9"/>
  <c r="H311" i="9"/>
  <c r="H312" i="9" s="1"/>
  <c r="F71" i="8" s="1"/>
  <c r="L311" i="9"/>
  <c r="L312" i="9" s="1"/>
  <c r="J71" i="8" s="1"/>
  <c r="H318" i="9"/>
  <c r="J318" i="9"/>
  <c r="L318" i="9"/>
  <c r="H319" i="9"/>
  <c r="J319" i="9"/>
  <c r="L319" i="9"/>
  <c r="H320" i="9"/>
  <c r="E320" i="9"/>
  <c r="L320" i="9"/>
  <c r="H327" i="9"/>
  <c r="L327" i="9"/>
  <c r="H353" i="9"/>
  <c r="H354" i="9" s="1"/>
  <c r="F81" i="8" s="1"/>
  <c r="L353" i="9"/>
  <c r="L354" i="9" s="1"/>
  <c r="J81" i="8" s="1"/>
  <c r="H356" i="9"/>
  <c r="L356" i="9"/>
  <c r="H360" i="9"/>
  <c r="L360" i="9"/>
  <c r="H361" i="9"/>
  <c r="J361" i="9"/>
  <c r="L361" i="9"/>
  <c r="H363" i="9"/>
  <c r="L363" i="9"/>
  <c r="H364" i="9"/>
  <c r="L364" i="9"/>
  <c r="H367" i="9"/>
  <c r="H368" i="9" s="1"/>
  <c r="F84" i="8" s="1"/>
  <c r="L367" i="9"/>
  <c r="L368" i="9" s="1"/>
  <c r="J84" i="8" s="1"/>
  <c r="H373" i="9"/>
  <c r="H374" i="9" s="1"/>
  <c r="F86" i="8" s="1"/>
  <c r="L373" i="9"/>
  <c r="L374" i="9" s="1"/>
  <c r="J86" i="8" s="1"/>
  <c r="G5" i="8"/>
  <c r="I5" i="8"/>
  <c r="G6" i="8"/>
  <c r="I6" i="8"/>
  <c r="G7" i="8"/>
  <c r="I7" i="8"/>
  <c r="G8" i="8"/>
  <c r="I8" i="8"/>
  <c r="G9" i="8"/>
  <c r="I9" i="8"/>
  <c r="G10" i="8"/>
  <c r="I10" i="8"/>
  <c r="G11" i="8"/>
  <c r="I11" i="8"/>
  <c r="G12" i="8"/>
  <c r="I12" i="8"/>
  <c r="G13" i="8"/>
  <c r="I13" i="8"/>
  <c r="G14" i="8"/>
  <c r="I14" i="8"/>
  <c r="G16" i="8"/>
  <c r="I16" i="8"/>
  <c r="G17" i="8"/>
  <c r="I17" i="8"/>
  <c r="G15" i="8"/>
  <c r="I15" i="8"/>
  <c r="G18" i="8"/>
  <c r="I18" i="8"/>
  <c r="G19" i="8"/>
  <c r="I19" i="8"/>
  <c r="G20" i="8"/>
  <c r="I20" i="8"/>
  <c r="G21" i="8"/>
  <c r="I21" i="8"/>
  <c r="G22" i="8"/>
  <c r="I22" i="8"/>
  <c r="G23" i="8"/>
  <c r="I23" i="8"/>
  <c r="G24" i="8"/>
  <c r="I24" i="8"/>
  <c r="G25" i="8"/>
  <c r="I25" i="8"/>
  <c r="G27" i="8"/>
  <c r="I27" i="8"/>
  <c r="G29" i="8"/>
  <c r="I29" i="8"/>
  <c r="G30" i="8"/>
  <c r="I30" i="8"/>
  <c r="G31" i="8"/>
  <c r="I31" i="8"/>
  <c r="G32" i="8"/>
  <c r="I32" i="8"/>
  <c r="G33" i="8"/>
  <c r="I33" i="8"/>
  <c r="G34" i="8"/>
  <c r="I34" i="8"/>
  <c r="G35" i="8"/>
  <c r="I35" i="8"/>
  <c r="G36" i="8"/>
  <c r="I36" i="8"/>
  <c r="G37" i="8"/>
  <c r="I37" i="8"/>
  <c r="G38" i="8"/>
  <c r="I38" i="8"/>
  <c r="G39" i="8"/>
  <c r="I39" i="8"/>
  <c r="G40" i="8"/>
  <c r="I40" i="8"/>
  <c r="G41" i="8"/>
  <c r="I41" i="8"/>
  <c r="G42" i="8"/>
  <c r="I42" i="8"/>
  <c r="G43" i="8"/>
  <c r="I43" i="8"/>
  <c r="G44" i="8"/>
  <c r="I44" i="8"/>
  <c r="G45" i="8"/>
  <c r="I45" i="8"/>
  <c r="G46" i="8"/>
  <c r="I46" i="8"/>
  <c r="G47" i="8"/>
  <c r="I47" i="8"/>
  <c r="G48" i="8"/>
  <c r="I48" i="8"/>
  <c r="G49" i="8"/>
  <c r="I49" i="8"/>
  <c r="G50" i="8"/>
  <c r="I50" i="8"/>
  <c r="G51" i="8"/>
  <c r="I51" i="8"/>
  <c r="G52" i="8"/>
  <c r="I52" i="8"/>
  <c r="G53" i="8"/>
  <c r="I53" i="8"/>
  <c r="G55" i="8"/>
  <c r="I55" i="8"/>
  <c r="G56" i="8"/>
  <c r="I56" i="8"/>
  <c r="G57" i="8"/>
  <c r="I57" i="8"/>
  <c r="G58" i="8"/>
  <c r="I58" i="8"/>
  <c r="G59" i="8"/>
  <c r="I59" i="8"/>
  <c r="G60" i="8"/>
  <c r="I60" i="8"/>
  <c r="G61" i="8"/>
  <c r="I61" i="8"/>
  <c r="G62" i="8"/>
  <c r="I62" i="8"/>
  <c r="G63" i="8"/>
  <c r="I63" i="8"/>
  <c r="G69" i="8"/>
  <c r="I69" i="8"/>
  <c r="G70" i="8"/>
  <c r="I70" i="8"/>
  <c r="G71" i="8"/>
  <c r="I71" i="8"/>
  <c r="G72" i="8"/>
  <c r="I72" i="8"/>
  <c r="G73" i="8"/>
  <c r="I73" i="8"/>
  <c r="G74" i="8"/>
  <c r="I74" i="8"/>
  <c r="G75" i="8"/>
  <c r="I75" i="8"/>
  <c r="G76" i="8"/>
  <c r="I76" i="8"/>
  <c r="G77" i="8"/>
  <c r="I77" i="8"/>
  <c r="G78" i="8"/>
  <c r="I78" i="8"/>
  <c r="G79" i="8"/>
  <c r="I79" i="8"/>
  <c r="G80" i="8"/>
  <c r="I80" i="8"/>
  <c r="G81" i="8"/>
  <c r="I81" i="8"/>
  <c r="G82" i="8"/>
  <c r="I82" i="8"/>
  <c r="G83" i="8"/>
  <c r="I83" i="8"/>
  <c r="G84" i="8"/>
  <c r="I84" i="8"/>
  <c r="G85" i="8"/>
  <c r="I85" i="8"/>
  <c r="G86" i="8"/>
  <c r="I86" i="8"/>
  <c r="K5" i="10"/>
  <c r="E5" i="10" s="1"/>
  <c r="E7" i="10"/>
  <c r="N8" i="10"/>
  <c r="E13" i="10"/>
  <c r="N15" i="10"/>
  <c r="N30" i="10"/>
  <c r="E51" i="10"/>
  <c r="K21" i="12"/>
  <c r="J33" i="12"/>
  <c r="J36" i="12" s="1"/>
  <c r="E364" i="9"/>
  <c r="K21" i="10"/>
  <c r="L21" i="10" s="1"/>
  <c r="L84" i="10"/>
  <c r="E15" i="6"/>
  <c r="C139" i="7"/>
  <c r="C154" i="7"/>
  <c r="C153" i="7"/>
  <c r="C155" i="7"/>
  <c r="F141" i="7"/>
  <c r="H16" i="6" s="1"/>
  <c r="C138" i="7"/>
  <c r="D57" i="7"/>
  <c r="F10" i="6" s="1"/>
  <c r="C74" i="7"/>
  <c r="C56" i="7"/>
  <c r="C87" i="7"/>
  <c r="C109" i="7"/>
  <c r="C111" i="7"/>
  <c r="D100" i="7"/>
  <c r="C97" i="7"/>
  <c r="C99" i="7"/>
  <c r="C64" i="7"/>
  <c r="C86" i="7"/>
  <c r="C88" i="7"/>
  <c r="C73" i="7"/>
  <c r="C75" i="7"/>
  <c r="C63" i="7"/>
  <c r="C65" i="7"/>
  <c r="C33" i="7"/>
  <c r="C42" i="7"/>
  <c r="C54" i="7"/>
  <c r="L72" i="9"/>
  <c r="C41" i="7"/>
  <c r="C43" i="7"/>
  <c r="C32" i="7"/>
  <c r="C34" i="7"/>
  <c r="C23" i="7"/>
  <c r="F17" i="7"/>
  <c r="C24" i="7"/>
  <c r="F26" i="7"/>
  <c r="D17" i="7"/>
  <c r="F5" i="6" s="1"/>
  <c r="G370" i="9" s="1"/>
  <c r="L77" i="9"/>
  <c r="H36" i="9"/>
  <c r="M26" i="9"/>
  <c r="E367" i="9"/>
  <c r="L145" i="9" l="1"/>
  <c r="C156" i="7"/>
  <c r="C26" i="7"/>
  <c r="H179" i="9"/>
  <c r="H180" i="9" s="1"/>
  <c r="F38" i="8" s="1"/>
  <c r="G55" i="10" s="1"/>
  <c r="H55" i="10" s="1"/>
  <c r="L103" i="9"/>
  <c r="J23" i="8" s="1"/>
  <c r="K32" i="10" s="1"/>
  <c r="L32" i="10" s="1"/>
  <c r="H75" i="9"/>
  <c r="F16" i="8" s="1"/>
  <c r="G23" i="10" s="1"/>
  <c r="H23" i="10" s="1"/>
  <c r="L54" i="9"/>
  <c r="J54" i="9"/>
  <c r="J57" i="9" s="1"/>
  <c r="H5" i="6"/>
  <c r="K370" i="9" s="1"/>
  <c r="L370" i="9" s="1"/>
  <c r="L371" i="9" s="1"/>
  <c r="G8" i="6"/>
  <c r="I357" i="9" s="1"/>
  <c r="J357" i="9" s="1"/>
  <c r="H10" i="6"/>
  <c r="K328" i="9" s="1"/>
  <c r="L328" i="9" s="1"/>
  <c r="D90" i="7"/>
  <c r="F12" i="6" s="1"/>
  <c r="F105" i="7"/>
  <c r="H13" i="6" s="1"/>
  <c r="K326" i="9" s="1"/>
  <c r="L326" i="9" s="1"/>
  <c r="F16" i="6"/>
  <c r="G7" i="6"/>
  <c r="F8" i="6"/>
  <c r="G357" i="9" s="1"/>
  <c r="G11" i="6"/>
  <c r="I307" i="9" s="1"/>
  <c r="J307" i="9" s="1"/>
  <c r="G14" i="6"/>
  <c r="I317" i="9" s="1"/>
  <c r="J317" i="9" s="1"/>
  <c r="H6" i="6"/>
  <c r="K299" i="9" s="1"/>
  <c r="L299" i="9" s="1"/>
  <c r="F7" i="6"/>
  <c r="G314" i="9" s="1"/>
  <c r="H8" i="6"/>
  <c r="K357" i="9" s="1"/>
  <c r="L357" i="9" s="1"/>
  <c r="L358" i="9" s="1"/>
  <c r="G10" i="6"/>
  <c r="I328" i="9" s="1"/>
  <c r="J328" i="9" s="1"/>
  <c r="F11" i="6"/>
  <c r="G307" i="9" s="1"/>
  <c r="H307" i="9" s="1"/>
  <c r="H14" i="6"/>
  <c r="K317" i="9" s="1"/>
  <c r="L317" i="9" s="1"/>
  <c r="L321" i="9" s="1"/>
  <c r="D105" i="7"/>
  <c r="F13" i="6" s="1"/>
  <c r="G326" i="9" s="1"/>
  <c r="H326" i="9" s="1"/>
  <c r="J72" i="8"/>
  <c r="K7" i="9"/>
  <c r="L7" i="9" s="1"/>
  <c r="K14" i="9"/>
  <c r="L14" i="9" s="1"/>
  <c r="K26" i="9"/>
  <c r="L26" i="9" s="1"/>
  <c r="H11" i="6"/>
  <c r="K307" i="9" s="1"/>
  <c r="L307" i="9" s="1"/>
  <c r="L309" i="9" s="1"/>
  <c r="G16" i="6"/>
  <c r="I362" i="9" s="1"/>
  <c r="J362" i="9" s="1"/>
  <c r="H56" i="9"/>
  <c r="H57" i="9" s="1"/>
  <c r="J32" i="8"/>
  <c r="K45" i="10" s="1"/>
  <c r="L45" i="10" s="1"/>
  <c r="F31" i="8"/>
  <c r="G44" i="10" s="1"/>
  <c r="H44" i="10" s="1"/>
  <c r="J31" i="8"/>
  <c r="K44" i="10" s="1"/>
  <c r="L44" i="10" s="1"/>
  <c r="L136" i="9"/>
  <c r="J30" i="8" s="1"/>
  <c r="K43" i="10" s="1"/>
  <c r="L43" i="10" s="1"/>
  <c r="L324" i="9"/>
  <c r="H136" i="9"/>
  <c r="F30" i="8" s="1"/>
  <c r="G43" i="10" s="1"/>
  <c r="H43" i="10" s="1"/>
  <c r="J324" i="9"/>
  <c r="J29" i="8"/>
  <c r="K42" i="10" s="1"/>
  <c r="L42" i="10" s="1"/>
  <c r="H149" i="9"/>
  <c r="F33" i="8" s="1"/>
  <c r="G46" i="10" s="1"/>
  <c r="H46" i="10" s="1"/>
  <c r="F318" i="9"/>
  <c r="E187" i="9"/>
  <c r="H187" i="9"/>
  <c r="H188" i="9" s="1"/>
  <c r="F40" i="8" s="1"/>
  <c r="G57" i="10" s="1"/>
  <c r="H57" i="10" s="1"/>
  <c r="E17" i="7"/>
  <c r="E18" i="6"/>
  <c r="H210" i="9"/>
  <c r="H211" i="9" s="1"/>
  <c r="F46" i="8" s="1"/>
  <c r="G63" i="10" s="1"/>
  <c r="H63" i="10" s="1"/>
  <c r="H206" i="9"/>
  <c r="C64" i="9"/>
  <c r="H229" i="9"/>
  <c r="F229" i="9" s="1"/>
  <c r="H202" i="9"/>
  <c r="F202" i="9" s="1"/>
  <c r="H183" i="9"/>
  <c r="H184" i="9" s="1"/>
  <c r="F39" i="8" s="1"/>
  <c r="G56" i="10" s="1"/>
  <c r="H56" i="10" s="1"/>
  <c r="M28" i="10"/>
  <c r="H171" i="9"/>
  <c r="H172" i="9" s="1"/>
  <c r="F36" i="8" s="1"/>
  <c r="G53" i="10" s="1"/>
  <c r="H53" i="10" s="1"/>
  <c r="H124" i="9"/>
  <c r="H126" i="9" s="1"/>
  <c r="G280" i="9"/>
  <c r="E280" i="9" s="1"/>
  <c r="G285" i="9"/>
  <c r="E285" i="9" s="1"/>
  <c r="E175" i="9"/>
  <c r="G115" i="9"/>
  <c r="H115" i="9" s="1"/>
  <c r="H117" i="9" s="1"/>
  <c r="G194" i="9"/>
  <c r="G218" i="9"/>
  <c r="E218" i="9" s="1"/>
  <c r="G214" i="9"/>
  <c r="E214" i="9" s="1"/>
  <c r="G98" i="9"/>
  <c r="E98" i="9" s="1"/>
  <c r="G107" i="9"/>
  <c r="E107" i="9" s="1"/>
  <c r="L112" i="9"/>
  <c r="J25" i="8" s="1"/>
  <c r="K38" i="10" s="1"/>
  <c r="L38" i="10" s="1"/>
  <c r="L80" i="9"/>
  <c r="J17" i="8" s="1"/>
  <c r="K24" i="10" s="1"/>
  <c r="L24" i="10" s="1"/>
  <c r="L203" i="9"/>
  <c r="J44" i="8" s="1"/>
  <c r="K61" i="10" s="1"/>
  <c r="L61" i="10" s="1"/>
  <c r="L195" i="9"/>
  <c r="J42" i="8" s="1"/>
  <c r="K59" i="10" s="1"/>
  <c r="L59" i="10" s="1"/>
  <c r="E323" i="9"/>
  <c r="C141" i="7"/>
  <c r="F90" i="7"/>
  <c r="H12" i="6" s="1"/>
  <c r="J360" i="9"/>
  <c r="F360" i="9" s="1"/>
  <c r="K338" i="9"/>
  <c r="K331" i="9"/>
  <c r="L331" i="9" s="1"/>
  <c r="L332" i="9" s="1"/>
  <c r="K16" i="9" s="1"/>
  <c r="G328" i="9"/>
  <c r="K362" i="9"/>
  <c r="L362" i="9" s="1"/>
  <c r="L365" i="9" s="1"/>
  <c r="K31" i="9" s="1"/>
  <c r="H78" i="8"/>
  <c r="J334" i="9" s="1"/>
  <c r="I331" i="9"/>
  <c r="J331" i="9" s="1"/>
  <c r="J332" i="9" s="1"/>
  <c r="I16" i="9" s="1"/>
  <c r="H370" i="9"/>
  <c r="H371" i="9" s="1"/>
  <c r="G331" i="9"/>
  <c r="E90" i="7"/>
  <c r="G12" i="6" s="1"/>
  <c r="E311" i="9"/>
  <c r="J272" i="9"/>
  <c r="F272" i="9" s="1"/>
  <c r="J320" i="9"/>
  <c r="J306" i="9"/>
  <c r="F306" i="9" s="1"/>
  <c r="E82" i="9"/>
  <c r="E353" i="9"/>
  <c r="C103" i="7"/>
  <c r="E275" i="9"/>
  <c r="E102" i="7"/>
  <c r="E47" i="7"/>
  <c r="E222" i="9"/>
  <c r="J279" i="9"/>
  <c r="F279" i="9" s="1"/>
  <c r="J246" i="9"/>
  <c r="F246" i="9" s="1"/>
  <c r="J170" i="9"/>
  <c r="E105" i="9"/>
  <c r="J101" i="9"/>
  <c r="J103" i="9" s="1"/>
  <c r="E85" i="9"/>
  <c r="L172" i="9"/>
  <c r="J36" i="8" s="1"/>
  <c r="K53" i="10" s="1"/>
  <c r="L53" i="10" s="1"/>
  <c r="L95" i="9"/>
  <c r="J21" i="8" s="1"/>
  <c r="K30" i="10" s="1"/>
  <c r="L30" i="10" s="1"/>
  <c r="L92" i="9"/>
  <c r="J20" i="8" s="1"/>
  <c r="K27" i="10" s="1"/>
  <c r="L27" i="10" s="1"/>
  <c r="L43" i="9"/>
  <c r="J9" i="8" s="1"/>
  <c r="K16" i="10" s="1"/>
  <c r="L16" i="10" s="1"/>
  <c r="F175" i="9"/>
  <c r="L281" i="9"/>
  <c r="F247" i="9"/>
  <c r="J367" i="9"/>
  <c r="J368" i="9" s="1"/>
  <c r="L63" i="9"/>
  <c r="H45" i="9"/>
  <c r="H54" i="9"/>
  <c r="J79" i="8"/>
  <c r="L219" i="9"/>
  <c r="J48" i="8" s="1"/>
  <c r="K65" i="10" s="1"/>
  <c r="L65" i="10" s="1"/>
  <c r="H301" i="9"/>
  <c r="E306" i="9"/>
  <c r="H255" i="9"/>
  <c r="F58" i="8" s="1"/>
  <c r="G75" i="10" s="1"/>
  <c r="H75" i="10" s="1"/>
  <c r="L297" i="9"/>
  <c r="F319" i="9"/>
  <c r="L234" i="9"/>
  <c r="J52" i="8" s="1"/>
  <c r="K69" i="10" s="1"/>
  <c r="L69" i="10" s="1"/>
  <c r="L99" i="9"/>
  <c r="J22" i="8" s="1"/>
  <c r="K31" i="10" s="1"/>
  <c r="L31" i="10" s="1"/>
  <c r="J80" i="8"/>
  <c r="L180" i="9"/>
  <c r="J38" i="8" s="1"/>
  <c r="K55" i="10" s="1"/>
  <c r="L55" i="10" s="1"/>
  <c r="H176" i="9"/>
  <c r="F37" i="8" s="1"/>
  <c r="G54" i="10" s="1"/>
  <c r="H54" i="10" s="1"/>
  <c r="L149" i="9"/>
  <c r="J33" i="8" s="1"/>
  <c r="K46" i="10" s="1"/>
  <c r="L46" i="10" s="1"/>
  <c r="F361" i="9"/>
  <c r="F233" i="9"/>
  <c r="E148" i="9"/>
  <c r="E60" i="9"/>
  <c r="H119" i="9"/>
  <c r="H121" i="9" s="1"/>
  <c r="L188" i="9"/>
  <c r="J40" i="8" s="1"/>
  <c r="K57" i="10" s="1"/>
  <c r="L57" i="10" s="1"/>
  <c r="L184" i="9"/>
  <c r="J39" i="8" s="1"/>
  <c r="K56" i="10" s="1"/>
  <c r="L56" i="10" s="1"/>
  <c r="F32" i="9"/>
  <c r="H297" i="9"/>
  <c r="E254" i="9"/>
  <c r="J46" i="9"/>
  <c r="F46" i="9" s="1"/>
  <c r="L123" i="9"/>
  <c r="L126" i="9" s="1"/>
  <c r="F167" i="9"/>
  <c r="F20" i="9"/>
  <c r="L39" i="9"/>
  <c r="J8" i="8" s="1"/>
  <c r="K15" i="10" s="1"/>
  <c r="L15" i="10" s="1"/>
  <c r="L199" i="9"/>
  <c r="J43" i="8" s="1"/>
  <c r="K60" i="10" s="1"/>
  <c r="L60" i="10" s="1"/>
  <c r="H234" i="9"/>
  <c r="F52" i="8" s="1"/>
  <c r="G69" i="10" s="1"/>
  <c r="H69" i="10" s="1"/>
  <c r="L230" i="9"/>
  <c r="J51" i="8" s="1"/>
  <c r="K68" i="10" s="1"/>
  <c r="L68" i="10" s="1"/>
  <c r="L223" i="9"/>
  <c r="J49" i="8" s="1"/>
  <c r="K66" i="10" s="1"/>
  <c r="L66" i="10" s="1"/>
  <c r="L215" i="9"/>
  <c r="J47" i="8" s="1"/>
  <c r="K64" i="10" s="1"/>
  <c r="L64" i="10" s="1"/>
  <c r="H62" i="8"/>
  <c r="I79" i="10" s="1"/>
  <c r="J79" i="10" s="1"/>
  <c r="F269" i="9"/>
  <c r="F74" i="8"/>
  <c r="F268" i="9"/>
  <c r="L75" i="9"/>
  <c r="J16" i="8" s="1"/>
  <c r="K23" i="10" s="1"/>
  <c r="L23" i="10" s="1"/>
  <c r="L248" i="9"/>
  <c r="J56" i="8" s="1"/>
  <c r="K73" i="10" s="1"/>
  <c r="L73" i="10" s="1"/>
  <c r="L207" i="9"/>
  <c r="J45" i="8" s="1"/>
  <c r="K62" i="10" s="1"/>
  <c r="L62" i="10" s="1"/>
  <c r="L190" i="9"/>
  <c r="L191" i="9" s="1"/>
  <c r="J41" i="8" s="1"/>
  <c r="K58" i="10" s="1"/>
  <c r="L58" i="10" s="1"/>
  <c r="L265" i="9"/>
  <c r="J61" i="8" s="1"/>
  <c r="K78" i="10" s="1"/>
  <c r="L78" i="10" s="1"/>
  <c r="L87" i="9"/>
  <c r="J19" i="8" s="1"/>
  <c r="K26" i="10" s="1"/>
  <c r="L26" i="10" s="1"/>
  <c r="F74" i="9"/>
  <c r="J364" i="9"/>
  <c r="F364" i="9" s="1"/>
  <c r="J363" i="9"/>
  <c r="F363" i="9" s="1"/>
  <c r="F323" i="9"/>
  <c r="L286" i="9"/>
  <c r="F157" i="9"/>
  <c r="F148" i="9"/>
  <c r="E17" i="6"/>
  <c r="G47" i="9"/>
  <c r="E47" i="9" s="1"/>
  <c r="H51" i="9"/>
  <c r="H112" i="9"/>
  <c r="F25" i="8" s="1"/>
  <c r="G38" i="10" s="1"/>
  <c r="H38" i="10" s="1"/>
  <c r="H102" i="9"/>
  <c r="E102" i="9"/>
  <c r="E74" i="9"/>
  <c r="H240" i="9"/>
  <c r="H241" i="9" s="1"/>
  <c r="H65" i="9"/>
  <c r="E56" i="9"/>
  <c r="H144" i="9"/>
  <c r="H145" i="9" s="1"/>
  <c r="E144" i="9"/>
  <c r="E130" i="9"/>
  <c r="H130" i="9"/>
  <c r="H131" i="9" s="1"/>
  <c r="E86" i="9"/>
  <c r="H86" i="9"/>
  <c r="H87" i="9" s="1"/>
  <c r="E264" i="9"/>
  <c r="H264" i="9"/>
  <c r="H293" i="9"/>
  <c r="E293" i="9"/>
  <c r="E90" i="9"/>
  <c r="H90" i="9"/>
  <c r="E79" i="9"/>
  <c r="H38" i="9"/>
  <c r="E38" i="9"/>
  <c r="C100" i="7"/>
  <c r="C89" i="7"/>
  <c r="C76" i="7"/>
  <c r="C66" i="7"/>
  <c r="C57" i="7"/>
  <c r="C44" i="7"/>
  <c r="C35" i="7"/>
  <c r="K79" i="10"/>
  <c r="E46" i="9"/>
  <c r="H223" i="9"/>
  <c r="F49" i="8" s="1"/>
  <c r="G66" i="10" s="1"/>
  <c r="H66" i="10" s="1"/>
  <c r="L176" i="9"/>
  <c r="J37" i="8" s="1"/>
  <c r="K54" i="10" s="1"/>
  <c r="L54" i="10" s="1"/>
  <c r="H248" i="9"/>
  <c r="F56" i="8" s="1"/>
  <c r="G73" i="10" s="1"/>
  <c r="H73" i="10" s="1"/>
  <c r="L211" i="9"/>
  <c r="J46" i="8" s="1"/>
  <c r="K63" i="10" s="1"/>
  <c r="L63" i="10" s="1"/>
  <c r="C17" i="7"/>
  <c r="E271" i="9"/>
  <c r="F311" i="9"/>
  <c r="E291" i="9"/>
  <c r="J291" i="9"/>
  <c r="F291" i="9" s="1"/>
  <c r="E373" i="9"/>
  <c r="E37" i="9"/>
  <c r="J37" i="9"/>
  <c r="F37" i="9" s="1"/>
  <c r="J353" i="9"/>
  <c r="F373" i="9"/>
  <c r="J374" i="9"/>
  <c r="I158" i="9" s="1"/>
  <c r="J273" i="9"/>
  <c r="F271" i="9"/>
  <c r="E36" i="9"/>
  <c r="E10" i="6" l="1"/>
  <c r="IV17" i="7"/>
  <c r="F179" i="9"/>
  <c r="E8" i="6"/>
  <c r="E11" i="6"/>
  <c r="E7" i="6"/>
  <c r="E16" i="6"/>
  <c r="E6" i="6"/>
  <c r="I314" i="9"/>
  <c r="J314" i="9" s="1"/>
  <c r="J315" i="9" s="1"/>
  <c r="H72" i="8" s="1"/>
  <c r="F56" i="9"/>
  <c r="L329" i="9"/>
  <c r="K18" i="9" s="1"/>
  <c r="L18" i="9" s="1"/>
  <c r="H103" i="9"/>
  <c r="F103" i="9" s="1"/>
  <c r="H230" i="9"/>
  <c r="F51" i="8" s="1"/>
  <c r="G68" i="10" s="1"/>
  <c r="H68" i="10" s="1"/>
  <c r="E299" i="9"/>
  <c r="L301" i="9"/>
  <c r="K25" i="9" s="1"/>
  <c r="L25" i="9" s="1"/>
  <c r="F299" i="9"/>
  <c r="H285" i="9"/>
  <c r="F285" i="9" s="1"/>
  <c r="F57" i="9"/>
  <c r="E307" i="9"/>
  <c r="K29" i="9"/>
  <c r="L29" i="9" s="1"/>
  <c r="K9" i="9"/>
  <c r="L9" i="9" s="1"/>
  <c r="K17" i="9"/>
  <c r="L17" i="9" s="1"/>
  <c r="K154" i="9"/>
  <c r="L154" i="9" s="1"/>
  <c r="K290" i="9"/>
  <c r="L290" i="9" s="1"/>
  <c r="J85" i="8"/>
  <c r="K164" i="9"/>
  <c r="L164" i="9" s="1"/>
  <c r="K23" i="9"/>
  <c r="J73" i="8"/>
  <c r="H357" i="9"/>
  <c r="E357" i="9"/>
  <c r="H314" i="9"/>
  <c r="H315" i="9" s="1"/>
  <c r="K19" i="9"/>
  <c r="J70" i="8"/>
  <c r="J321" i="9"/>
  <c r="I23" i="9" s="1"/>
  <c r="G29" i="9"/>
  <c r="G9" i="9"/>
  <c r="G17" i="9"/>
  <c r="H74" i="8"/>
  <c r="I24" i="9"/>
  <c r="K27" i="9"/>
  <c r="L27" i="9" s="1"/>
  <c r="K8" i="9"/>
  <c r="K15" i="9"/>
  <c r="L15" i="9" s="1"/>
  <c r="F307" i="9"/>
  <c r="G25" i="9"/>
  <c r="G6" i="9"/>
  <c r="G13" i="9"/>
  <c r="G5" i="6"/>
  <c r="E5" i="6" s="1"/>
  <c r="G362" i="9"/>
  <c r="H362" i="9" s="1"/>
  <c r="H365" i="9" s="1"/>
  <c r="G31" i="9" s="1"/>
  <c r="H31" i="9" s="1"/>
  <c r="J74" i="8"/>
  <c r="K24" i="9"/>
  <c r="F210" i="9"/>
  <c r="F51" i="9"/>
  <c r="F47" i="9" s="1"/>
  <c r="H52" i="9"/>
  <c r="F12" i="8"/>
  <c r="G19" i="10" s="1"/>
  <c r="H19" i="10" s="1"/>
  <c r="F324" i="9"/>
  <c r="G154" i="9"/>
  <c r="G290" i="9"/>
  <c r="G164" i="9"/>
  <c r="J82" i="8"/>
  <c r="K152" i="9"/>
  <c r="L152" i="9" s="1"/>
  <c r="K289" i="9"/>
  <c r="L289" i="9" s="1"/>
  <c r="K162" i="9"/>
  <c r="L162" i="9" s="1"/>
  <c r="H76" i="8"/>
  <c r="I335" i="9"/>
  <c r="J335" i="9" s="1"/>
  <c r="J336" i="9" s="1"/>
  <c r="I28" i="9" s="1"/>
  <c r="F320" i="9"/>
  <c r="F69" i="8"/>
  <c r="G161" i="9"/>
  <c r="H161" i="9" s="1"/>
  <c r="G151" i="9"/>
  <c r="H151" i="9" s="1"/>
  <c r="G288" i="9"/>
  <c r="H288" i="9" s="1"/>
  <c r="J76" i="8"/>
  <c r="L16" i="9" s="1"/>
  <c r="K335" i="9"/>
  <c r="L335" i="9" s="1"/>
  <c r="J28" i="8"/>
  <c r="K41" i="10" s="1"/>
  <c r="L41" i="10" s="1"/>
  <c r="J83" i="8"/>
  <c r="K166" i="9"/>
  <c r="L166" i="9" s="1"/>
  <c r="K156" i="9"/>
  <c r="L156" i="9" s="1"/>
  <c r="L338" i="9"/>
  <c r="L339" i="9" s="1"/>
  <c r="J78" i="8" s="1"/>
  <c r="J26" i="8"/>
  <c r="K39" i="10" s="1"/>
  <c r="L39" i="10" s="1"/>
  <c r="H203" i="9"/>
  <c r="F203" i="9" s="1"/>
  <c r="F206" i="9"/>
  <c r="H207" i="9"/>
  <c r="F124" i="9"/>
  <c r="E12" i="6"/>
  <c r="F187" i="9"/>
  <c r="F183" i="9"/>
  <c r="F102" i="9"/>
  <c r="H280" i="9"/>
  <c r="H281" i="9" s="1"/>
  <c r="F65" i="8" s="1"/>
  <c r="G82" i="10" s="1"/>
  <c r="H82" i="10" s="1"/>
  <c r="H98" i="9"/>
  <c r="H107" i="9"/>
  <c r="H214" i="9"/>
  <c r="H215" i="9" s="1"/>
  <c r="F47" i="8" s="1"/>
  <c r="G64" i="10" s="1"/>
  <c r="H64" i="10" s="1"/>
  <c r="E279" i="9"/>
  <c r="F171" i="9"/>
  <c r="H218" i="9"/>
  <c r="H219" i="9" s="1"/>
  <c r="F48" i="8" s="1"/>
  <c r="G65" i="10" s="1"/>
  <c r="H65" i="10" s="1"/>
  <c r="E115" i="9"/>
  <c r="F85" i="8"/>
  <c r="F115" i="9"/>
  <c r="F26" i="8"/>
  <c r="G39" i="10" s="1"/>
  <c r="H39" i="10" s="1"/>
  <c r="E198" i="9"/>
  <c r="H198" i="9"/>
  <c r="H194" i="9"/>
  <c r="E194" i="9"/>
  <c r="J248" i="9"/>
  <c r="F248" i="9" s="1"/>
  <c r="J27" i="8"/>
  <c r="K40" i="10" s="1"/>
  <c r="L40" i="10" s="1"/>
  <c r="E246" i="9"/>
  <c r="F27" i="8"/>
  <c r="G40" i="10" s="1"/>
  <c r="H40" i="10" s="1"/>
  <c r="L31" i="9"/>
  <c r="J16" i="9"/>
  <c r="E328" i="9"/>
  <c r="H328" i="9"/>
  <c r="E338" i="9"/>
  <c r="H331" i="9"/>
  <c r="E331" i="9"/>
  <c r="J82" i="9"/>
  <c r="J83" i="9" s="1"/>
  <c r="E272" i="9"/>
  <c r="J275" i="9"/>
  <c r="F275" i="9" s="1"/>
  <c r="E283" i="9"/>
  <c r="E104" i="7"/>
  <c r="E105" i="7" s="1"/>
  <c r="G13" i="6" s="1"/>
  <c r="C102" i="7"/>
  <c r="C104" i="7" s="1"/>
  <c r="C105" i="7" s="1"/>
  <c r="C47" i="7"/>
  <c r="C48" i="7" s="1"/>
  <c r="E48" i="7"/>
  <c r="G9" i="6" s="1"/>
  <c r="E9" i="6" s="1"/>
  <c r="J222" i="9"/>
  <c r="F222" i="9" s="1"/>
  <c r="J105" i="9"/>
  <c r="E101" i="9"/>
  <c r="L13" i="10"/>
  <c r="F367" i="9"/>
  <c r="H60" i="9"/>
  <c r="J85" i="9"/>
  <c r="J87" i="9" s="1"/>
  <c r="E62" i="8"/>
  <c r="J365" i="9"/>
  <c r="I31" i="9" s="1"/>
  <c r="J278" i="9"/>
  <c r="J281" i="9" s="1"/>
  <c r="H47" i="9"/>
  <c r="J283" i="9"/>
  <c r="F283" i="9" s="1"/>
  <c r="C90" i="7"/>
  <c r="H95" i="9"/>
  <c r="F21" i="8" s="1"/>
  <c r="G30" i="10" s="1"/>
  <c r="H30" i="10" s="1"/>
  <c r="F293" i="9"/>
  <c r="H69" i="9"/>
  <c r="H70" i="9" s="1"/>
  <c r="E69" i="9"/>
  <c r="F65" i="9"/>
  <c r="H66" i="9"/>
  <c r="F14" i="8" s="1"/>
  <c r="G21" i="10" s="1"/>
  <c r="H21" i="10" s="1"/>
  <c r="F54" i="8"/>
  <c r="G71" i="10" s="1"/>
  <c r="H71" i="10" s="1"/>
  <c r="F240" i="9"/>
  <c r="H39" i="9"/>
  <c r="F8" i="8" s="1"/>
  <c r="G15" i="10" s="1"/>
  <c r="H15" i="10" s="1"/>
  <c r="F38" i="9"/>
  <c r="F264" i="9"/>
  <c r="H265" i="9"/>
  <c r="F61" i="8" s="1"/>
  <c r="G78" i="10" s="1"/>
  <c r="H78" i="10" s="1"/>
  <c r="F130" i="9"/>
  <c r="F29" i="8"/>
  <c r="G42" i="10" s="1"/>
  <c r="H42" i="10" s="1"/>
  <c r="F17" i="8"/>
  <c r="G24" i="10" s="1"/>
  <c r="H24" i="10" s="1"/>
  <c r="F79" i="9"/>
  <c r="F32" i="8"/>
  <c r="G45" i="10" s="1"/>
  <c r="H45" i="10" s="1"/>
  <c r="F144" i="9"/>
  <c r="G91" i="9"/>
  <c r="F90" i="9"/>
  <c r="F86" i="9"/>
  <c r="F19" i="8"/>
  <c r="G26" i="10" s="1"/>
  <c r="H26" i="10" s="1"/>
  <c r="H42" i="9"/>
  <c r="H43" i="9" s="1"/>
  <c r="E42" i="9"/>
  <c r="L79" i="10"/>
  <c r="F79" i="10" s="1"/>
  <c r="E79" i="10"/>
  <c r="J89" i="9"/>
  <c r="J92" i="9" s="1"/>
  <c r="J312" i="9"/>
  <c r="E55" i="9"/>
  <c r="F55" i="9"/>
  <c r="E278" i="9"/>
  <c r="J94" i="9"/>
  <c r="J95" i="9" s="1"/>
  <c r="E94" i="9"/>
  <c r="F374" i="9"/>
  <c r="H86" i="8"/>
  <c r="F353" i="9"/>
  <c r="J354" i="9"/>
  <c r="J36" i="9"/>
  <c r="F36" i="9" s="1"/>
  <c r="H63" i="8"/>
  <c r="F273" i="9"/>
  <c r="J284" i="9"/>
  <c r="F284" i="9" s="1"/>
  <c r="E284" i="9"/>
  <c r="E296" i="9"/>
  <c r="J296" i="9"/>
  <c r="H84" i="8"/>
  <c r="F368" i="9"/>
  <c r="I300" i="9" s="1"/>
  <c r="J300" i="9" s="1"/>
  <c r="J301" i="9" s="1"/>
  <c r="J305" i="9"/>
  <c r="E305" i="9"/>
  <c r="E221" i="9"/>
  <c r="J221" i="9"/>
  <c r="F101" i="9"/>
  <c r="E292" i="9"/>
  <c r="J292" i="9"/>
  <c r="I26" i="9" l="1"/>
  <c r="J26" i="9" s="1"/>
  <c r="I370" i="9"/>
  <c r="J370" i="9" s="1"/>
  <c r="J371" i="9" s="1"/>
  <c r="I154" i="9" s="1"/>
  <c r="J154" i="9" s="1"/>
  <c r="I7" i="9"/>
  <c r="I14" i="9"/>
  <c r="J14" i="9" s="1"/>
  <c r="E314" i="9"/>
  <c r="K288" i="9"/>
  <c r="L288" i="9" s="1"/>
  <c r="L294" i="9" s="1"/>
  <c r="J75" i="8"/>
  <c r="K30" i="9"/>
  <c r="L30" i="9" s="1"/>
  <c r="E370" i="9"/>
  <c r="H286" i="9"/>
  <c r="F66" i="8" s="1"/>
  <c r="G83" i="10" s="1"/>
  <c r="H83" i="10" s="1"/>
  <c r="G166" i="9"/>
  <c r="H166" i="9" s="1"/>
  <c r="F83" i="8"/>
  <c r="E362" i="9"/>
  <c r="F362" i="9"/>
  <c r="G156" i="9"/>
  <c r="H156" i="9" s="1"/>
  <c r="F23" i="8"/>
  <c r="G32" i="10" s="1"/>
  <c r="H32" i="10" s="1"/>
  <c r="K6" i="9"/>
  <c r="L6" i="9" s="1"/>
  <c r="K13" i="9"/>
  <c r="L13" i="9" s="1"/>
  <c r="E74" i="8"/>
  <c r="K151" i="9"/>
  <c r="L151" i="9" s="1"/>
  <c r="L19" i="9"/>
  <c r="F312" i="9"/>
  <c r="I12" i="9"/>
  <c r="H73" i="8"/>
  <c r="J23" i="9" s="1"/>
  <c r="F218" i="9"/>
  <c r="L23" i="9"/>
  <c r="K161" i="9"/>
  <c r="L161" i="9" s="1"/>
  <c r="J69" i="8"/>
  <c r="L24" i="9"/>
  <c r="J24" i="9"/>
  <c r="F72" i="8"/>
  <c r="G26" i="9"/>
  <c r="H26" i="9" s="1"/>
  <c r="G14" i="9"/>
  <c r="H14" i="9" s="1"/>
  <c r="G7" i="9"/>
  <c r="E7" i="9" s="1"/>
  <c r="F301" i="9"/>
  <c r="I13" i="9"/>
  <c r="I6" i="9"/>
  <c r="I25" i="9"/>
  <c r="F314" i="9"/>
  <c r="F315" i="9"/>
  <c r="F357" i="9"/>
  <c r="H358" i="9"/>
  <c r="H48" i="9"/>
  <c r="H61" i="9"/>
  <c r="F13" i="8" s="1"/>
  <c r="G20" i="10" s="1"/>
  <c r="H20" i="10" s="1"/>
  <c r="H6" i="9"/>
  <c r="L108" i="9"/>
  <c r="J24" i="8" s="1"/>
  <c r="K33" i="10" s="1"/>
  <c r="L33" i="10" s="1"/>
  <c r="F328" i="9"/>
  <c r="H329" i="9"/>
  <c r="F75" i="8" s="1"/>
  <c r="J309" i="9"/>
  <c r="I19" i="9" s="1"/>
  <c r="G308" i="9"/>
  <c r="H308" i="9" s="1"/>
  <c r="H83" i="8"/>
  <c r="I156" i="9"/>
  <c r="J156" i="9" s="1"/>
  <c r="I166" i="9"/>
  <c r="J108" i="9"/>
  <c r="H24" i="8" s="1"/>
  <c r="I33" i="10" s="1"/>
  <c r="F98" i="9"/>
  <c r="H99" i="9"/>
  <c r="F22" i="8" s="1"/>
  <c r="G31" i="10" s="1"/>
  <c r="H31" i="10" s="1"/>
  <c r="I151" i="9"/>
  <c r="I161" i="9"/>
  <c r="I288" i="9"/>
  <c r="H77" i="8"/>
  <c r="J28" i="9" s="1"/>
  <c r="I163" i="9"/>
  <c r="J163" i="9" s="1"/>
  <c r="I153" i="9"/>
  <c r="J153" i="9" s="1"/>
  <c r="K334" i="9"/>
  <c r="L334" i="9" s="1"/>
  <c r="L336" i="9" s="1"/>
  <c r="K28" i="9" s="1"/>
  <c r="F339" i="9"/>
  <c r="F45" i="8"/>
  <c r="G62" i="10" s="1"/>
  <c r="H62" i="10" s="1"/>
  <c r="F107" i="9"/>
  <c r="H108" i="9"/>
  <c r="F24" i="8" s="1"/>
  <c r="G33" i="10" s="1"/>
  <c r="H33" i="10" s="1"/>
  <c r="F44" i="8"/>
  <c r="G61" i="10" s="1"/>
  <c r="H61" i="10" s="1"/>
  <c r="F280" i="9"/>
  <c r="F214" i="9"/>
  <c r="H56" i="8"/>
  <c r="E56" i="8" s="1"/>
  <c r="F198" i="9"/>
  <c r="H199" i="9"/>
  <c r="F43" i="8" s="1"/>
  <c r="G60" i="10" s="1"/>
  <c r="H60" i="10" s="1"/>
  <c r="F194" i="9"/>
  <c r="H195" i="9"/>
  <c r="F42" i="8" s="1"/>
  <c r="G59" i="10" s="1"/>
  <c r="H59" i="10" s="1"/>
  <c r="H164" i="9"/>
  <c r="F82" i="9"/>
  <c r="E84" i="8"/>
  <c r="E86" i="8"/>
  <c r="E158" i="9"/>
  <c r="H80" i="8"/>
  <c r="H154" i="9"/>
  <c r="H25" i="9"/>
  <c r="H332" i="9"/>
  <c r="F331" i="9"/>
  <c r="F338" i="9"/>
  <c r="H13" i="9"/>
  <c r="J276" i="9"/>
  <c r="F276" i="9" s="1"/>
  <c r="F105" i="9"/>
  <c r="E13" i="6"/>
  <c r="I326" i="9"/>
  <c r="I327" i="9"/>
  <c r="F11" i="8"/>
  <c r="F60" i="9"/>
  <c r="F85" i="9"/>
  <c r="L51" i="10"/>
  <c r="H71" i="8"/>
  <c r="E71" i="8" s="1"/>
  <c r="F365" i="9"/>
  <c r="F278" i="9"/>
  <c r="J7" i="9"/>
  <c r="H9" i="9"/>
  <c r="H24" i="9"/>
  <c r="E24" i="9"/>
  <c r="F15" i="8"/>
  <c r="G22" i="10" s="1"/>
  <c r="H22" i="10" s="1"/>
  <c r="F69" i="9"/>
  <c r="F9" i="8"/>
  <c r="G16" i="10" s="1"/>
  <c r="H16" i="10" s="1"/>
  <c r="F42" i="9"/>
  <c r="H91" i="9"/>
  <c r="H92" i="9" s="1"/>
  <c r="F92" i="9" s="1"/>
  <c r="E91" i="9"/>
  <c r="E89" i="9"/>
  <c r="J64" i="9"/>
  <c r="F64" i="9" s="1"/>
  <c r="E64" i="9"/>
  <c r="J73" i="9"/>
  <c r="F73" i="9" s="1"/>
  <c r="E73" i="9"/>
  <c r="F94" i="9"/>
  <c r="E97" i="9"/>
  <c r="J97" i="9"/>
  <c r="F89" i="9"/>
  <c r="J286" i="9"/>
  <c r="F87" i="9"/>
  <c r="H19" i="8"/>
  <c r="H23" i="8"/>
  <c r="J297" i="9"/>
  <c r="F296" i="9"/>
  <c r="F281" i="9"/>
  <c r="H65" i="8"/>
  <c r="F221" i="9"/>
  <c r="F305" i="9"/>
  <c r="E63" i="8"/>
  <c r="I80" i="10"/>
  <c r="H18" i="8"/>
  <c r="F83" i="9"/>
  <c r="E45" i="9"/>
  <c r="J45" i="9"/>
  <c r="J48" i="9" s="1"/>
  <c r="F292" i="9"/>
  <c r="J225" i="9"/>
  <c r="E225" i="9"/>
  <c r="J39" i="9"/>
  <c r="F354" i="9"/>
  <c r="H81" i="8"/>
  <c r="E81" i="8" s="1"/>
  <c r="E83" i="8" l="1"/>
  <c r="F26" i="9"/>
  <c r="F154" i="9"/>
  <c r="F370" i="9"/>
  <c r="E154" i="9"/>
  <c r="F371" i="9"/>
  <c r="I29" i="9"/>
  <c r="J29" i="9" s="1"/>
  <c r="I17" i="9"/>
  <c r="J17" i="9" s="1"/>
  <c r="I9" i="9"/>
  <c r="J9" i="9" s="1"/>
  <c r="F9" i="9" s="1"/>
  <c r="I290" i="9"/>
  <c r="H85" i="8"/>
  <c r="E85" i="8" s="1"/>
  <c r="I164" i="9"/>
  <c r="J164" i="9" s="1"/>
  <c r="F164" i="9" s="1"/>
  <c r="F14" i="9"/>
  <c r="F286" i="9"/>
  <c r="L21" i="9"/>
  <c r="J6" i="8" s="1"/>
  <c r="K10" i="10" s="1"/>
  <c r="L10" i="10" s="1"/>
  <c r="F156" i="9"/>
  <c r="E26" i="9"/>
  <c r="E14" i="9"/>
  <c r="F48" i="9"/>
  <c r="H7" i="9"/>
  <c r="F7" i="9" s="1"/>
  <c r="E72" i="8"/>
  <c r="G335" i="9"/>
  <c r="G16" i="9"/>
  <c r="E29" i="9"/>
  <c r="G8" i="9"/>
  <c r="H8" i="9" s="1"/>
  <c r="G15" i="9"/>
  <c r="H15" i="9" s="1"/>
  <c r="G27" i="9"/>
  <c r="H27" i="9" s="1"/>
  <c r="F82" i="8"/>
  <c r="G289" i="9"/>
  <c r="H289" i="9" s="1"/>
  <c r="G152" i="9"/>
  <c r="H152" i="9" s="1"/>
  <c r="G162" i="9"/>
  <c r="H162" i="9" s="1"/>
  <c r="H70" i="8"/>
  <c r="J19" i="9" s="1"/>
  <c r="F24" i="9"/>
  <c r="E9" i="9"/>
  <c r="G30" i="9"/>
  <c r="G18" i="9"/>
  <c r="H18" i="9" s="1"/>
  <c r="F10" i="8"/>
  <c r="G17" i="10" s="1"/>
  <c r="H17" i="10" s="1"/>
  <c r="J77" i="8"/>
  <c r="K163" i="9"/>
  <c r="L163" i="9" s="1"/>
  <c r="K153" i="9"/>
  <c r="L153" i="9" s="1"/>
  <c r="F108" i="9"/>
  <c r="H17" i="9"/>
  <c r="H29" i="9"/>
  <c r="F29" i="9" s="1"/>
  <c r="I73" i="10"/>
  <c r="J73" i="10" s="1"/>
  <c r="F73" i="10" s="1"/>
  <c r="E24" i="8"/>
  <c r="H290" i="9"/>
  <c r="F80" i="8"/>
  <c r="E80" i="8" s="1"/>
  <c r="J158" i="9"/>
  <c r="F158" i="9" s="1"/>
  <c r="E300" i="9"/>
  <c r="H64" i="8"/>
  <c r="I81" i="10" s="1"/>
  <c r="G18" i="10"/>
  <c r="H18" i="10" s="1"/>
  <c r="J166" i="9"/>
  <c r="F166" i="9" s="1"/>
  <c r="F76" i="8"/>
  <c r="F332" i="9"/>
  <c r="J31" i="9"/>
  <c r="F31" i="9" s="1"/>
  <c r="E31" i="9"/>
  <c r="F78" i="8"/>
  <c r="E12" i="9"/>
  <c r="E156" i="9"/>
  <c r="J326" i="9"/>
  <c r="E326" i="9"/>
  <c r="J327" i="9"/>
  <c r="F327" i="9" s="1"/>
  <c r="E327" i="9"/>
  <c r="H66" i="8"/>
  <c r="I83" i="10" s="1"/>
  <c r="F28" i="8"/>
  <c r="G41" i="10" s="1"/>
  <c r="H41" i="10" s="1"/>
  <c r="F91" i="9"/>
  <c r="F20" i="8"/>
  <c r="G27" i="10" s="1"/>
  <c r="H27" i="10" s="1"/>
  <c r="E78" i="9"/>
  <c r="J78" i="9"/>
  <c r="F78" i="9" s="1"/>
  <c r="J99" i="9"/>
  <c r="F97" i="9"/>
  <c r="H21" i="8"/>
  <c r="F95" i="9"/>
  <c r="I26" i="10"/>
  <c r="E19" i="8"/>
  <c r="H20" i="8"/>
  <c r="J356" i="9"/>
  <c r="J358" i="9" s="1"/>
  <c r="E356" i="9"/>
  <c r="F45" i="9"/>
  <c r="I50" i="9"/>
  <c r="J50" i="9" s="1"/>
  <c r="J52" i="9" s="1"/>
  <c r="E65" i="8"/>
  <c r="I82" i="10"/>
  <c r="E33" i="10"/>
  <c r="J33" i="10"/>
  <c r="F33" i="10" s="1"/>
  <c r="E80" i="10"/>
  <c r="J80" i="10"/>
  <c r="F80" i="10" s="1"/>
  <c r="F297" i="9"/>
  <c r="H68" i="8"/>
  <c r="E68" i="8" s="1"/>
  <c r="F39" i="9"/>
  <c r="I41" i="9"/>
  <c r="H8" i="8"/>
  <c r="E54" i="9"/>
  <c r="E308" i="9"/>
  <c r="F225" i="9"/>
  <c r="J226" i="9"/>
  <c r="E18" i="8"/>
  <c r="I25" i="10"/>
  <c r="F300" i="9"/>
  <c r="E23" i="8"/>
  <c r="I32" i="10"/>
  <c r="F17" i="9" l="1"/>
  <c r="E17" i="9"/>
  <c r="E164" i="9"/>
  <c r="J290" i="9"/>
  <c r="F290" i="9" s="1"/>
  <c r="E290" i="9"/>
  <c r="H10" i="9"/>
  <c r="F5" i="8" s="1"/>
  <c r="G9" i="10" s="1"/>
  <c r="H9" i="10" s="1"/>
  <c r="I15" i="9"/>
  <c r="I27" i="9"/>
  <c r="I8" i="9"/>
  <c r="J8" i="9" s="1"/>
  <c r="H11" i="8"/>
  <c r="F52" i="9"/>
  <c r="L159" i="9"/>
  <c r="J34" i="8" s="1"/>
  <c r="K47" i="10" s="1"/>
  <c r="L47" i="10" s="1"/>
  <c r="L168" i="9"/>
  <c r="J35" i="8" s="1"/>
  <c r="K48" i="10" s="1"/>
  <c r="L48" i="10" s="1"/>
  <c r="I162" i="9"/>
  <c r="I289" i="9"/>
  <c r="I152" i="9"/>
  <c r="F358" i="9"/>
  <c r="J329" i="9"/>
  <c r="F326" i="9"/>
  <c r="L28" i="9"/>
  <c r="L33" i="9" s="1"/>
  <c r="J7" i="8" s="1"/>
  <c r="K11" i="10" s="1"/>
  <c r="L11" i="10" s="1"/>
  <c r="H294" i="9"/>
  <c r="F67" i="8" s="1"/>
  <c r="G84" i="10" s="1"/>
  <c r="H84" i="10" s="1"/>
  <c r="H51" i="10" s="1"/>
  <c r="E73" i="10"/>
  <c r="E66" i="8"/>
  <c r="J12" i="9"/>
  <c r="E64" i="8"/>
  <c r="H335" i="9"/>
  <c r="F335" i="9" s="1"/>
  <c r="E335" i="9"/>
  <c r="E78" i="8"/>
  <c r="E166" i="9"/>
  <c r="E76" i="8"/>
  <c r="H30" i="9"/>
  <c r="H13" i="10"/>
  <c r="E21" i="8"/>
  <c r="I30" i="10"/>
  <c r="F99" i="9"/>
  <c r="H22" i="8"/>
  <c r="E20" i="8"/>
  <c r="I27" i="10"/>
  <c r="J26" i="10"/>
  <c r="F26" i="10" s="1"/>
  <c r="E26" i="10"/>
  <c r="E25" i="10"/>
  <c r="J25" i="10"/>
  <c r="F25" i="10" s="1"/>
  <c r="H69" i="8"/>
  <c r="F226" i="9"/>
  <c r="H50" i="8"/>
  <c r="J72" i="9"/>
  <c r="J75" i="9" s="1"/>
  <c r="F75" i="9" s="1"/>
  <c r="E72" i="9"/>
  <c r="E83" i="10"/>
  <c r="J83" i="10"/>
  <c r="F83" i="10" s="1"/>
  <c r="E82" i="10"/>
  <c r="J82" i="10"/>
  <c r="F82" i="10" s="1"/>
  <c r="I15" i="10"/>
  <c r="E8" i="8"/>
  <c r="I59" i="9"/>
  <c r="F54" i="9"/>
  <c r="E32" i="10"/>
  <c r="J32" i="10"/>
  <c r="J110" i="9"/>
  <c r="E110" i="9"/>
  <c r="H10" i="8"/>
  <c r="H309" i="9"/>
  <c r="F308" i="9"/>
  <c r="J63" i="9"/>
  <c r="E63" i="9"/>
  <c r="J223" i="9"/>
  <c r="E41" i="9"/>
  <c r="J41" i="9"/>
  <c r="J43" i="9" s="1"/>
  <c r="F43" i="9" s="1"/>
  <c r="F356" i="9"/>
  <c r="E81" i="10"/>
  <c r="J81" i="10"/>
  <c r="F81" i="10" s="1"/>
  <c r="F329" i="9" l="1"/>
  <c r="I30" i="9"/>
  <c r="I18" i="9"/>
  <c r="F309" i="9"/>
  <c r="G19" i="9"/>
  <c r="F12" i="9"/>
  <c r="I18" i="10"/>
  <c r="E11" i="8"/>
  <c r="L28" i="10"/>
  <c r="L8" i="9"/>
  <c r="L10" i="9" s="1"/>
  <c r="E8" i="9"/>
  <c r="F79" i="8"/>
  <c r="H155" i="9" s="1"/>
  <c r="H334" i="9"/>
  <c r="E334" i="9"/>
  <c r="E16" i="9"/>
  <c r="H16" i="9"/>
  <c r="H75" i="8"/>
  <c r="E30" i="10"/>
  <c r="J30" i="10"/>
  <c r="F30" i="10" s="1"/>
  <c r="E22" i="8"/>
  <c r="I31" i="10"/>
  <c r="J27" i="10"/>
  <c r="F27" i="10" s="1"/>
  <c r="E27" i="10"/>
  <c r="H49" i="8"/>
  <c r="F223" i="9"/>
  <c r="H12" i="8"/>
  <c r="H82" i="8"/>
  <c r="F41" i="9"/>
  <c r="E50" i="9"/>
  <c r="F50" i="9"/>
  <c r="J112" i="9"/>
  <c r="F110" i="9"/>
  <c r="J15" i="10"/>
  <c r="E15" i="10"/>
  <c r="E50" i="8"/>
  <c r="I67" i="10"/>
  <c r="J66" i="9"/>
  <c r="I68" i="9" s="1"/>
  <c r="J68" i="9" s="1"/>
  <c r="J70" i="9" s="1"/>
  <c r="F63" i="9"/>
  <c r="E10" i="8"/>
  <c r="I17" i="10"/>
  <c r="J119" i="9"/>
  <c r="J121" i="9" s="1"/>
  <c r="F121" i="9" s="1"/>
  <c r="E119" i="9"/>
  <c r="F32" i="10"/>
  <c r="J77" i="9"/>
  <c r="J80" i="9" s="1"/>
  <c r="F80" i="9" s="1"/>
  <c r="E77" i="9"/>
  <c r="E69" i="8"/>
  <c r="F70" i="8"/>
  <c r="E114" i="9"/>
  <c r="J114" i="9"/>
  <c r="F72" i="9"/>
  <c r="J117" i="9" l="1"/>
  <c r="F117" i="9" s="1"/>
  <c r="F16" i="9"/>
  <c r="J18" i="10"/>
  <c r="F18" i="10" s="1"/>
  <c r="E18" i="10"/>
  <c r="J5" i="8"/>
  <c r="K9" i="10" s="1"/>
  <c r="L9" i="10" s="1"/>
  <c r="L7" i="10" s="1"/>
  <c r="L5" i="10" s="1"/>
  <c r="E10" i="12" s="1"/>
  <c r="F8" i="9"/>
  <c r="H165" i="9"/>
  <c r="H336" i="9"/>
  <c r="G28" i="9" s="1"/>
  <c r="F334" i="9"/>
  <c r="E161" i="9"/>
  <c r="J161" i="9"/>
  <c r="E151" i="9"/>
  <c r="J151" i="9"/>
  <c r="E288" i="9"/>
  <c r="J288" i="9"/>
  <c r="E82" i="8"/>
  <c r="J30" i="9"/>
  <c r="F30" i="9" s="1"/>
  <c r="E30" i="9"/>
  <c r="J13" i="9"/>
  <c r="E13" i="9"/>
  <c r="J25" i="9"/>
  <c r="E25" i="9"/>
  <c r="E75" i="8"/>
  <c r="E31" i="10"/>
  <c r="J31" i="10"/>
  <c r="F31" i="10" s="1"/>
  <c r="E70" i="8"/>
  <c r="E128" i="9"/>
  <c r="J128" i="9"/>
  <c r="J131" i="9" s="1"/>
  <c r="F131" i="9" s="1"/>
  <c r="F66" i="9"/>
  <c r="H14" i="8"/>
  <c r="F15" i="10"/>
  <c r="H9" i="8"/>
  <c r="J59" i="9"/>
  <c r="J61" i="9" s="1"/>
  <c r="E59" i="9"/>
  <c r="E123" i="9"/>
  <c r="J123" i="9"/>
  <c r="J126" i="9" s="1"/>
  <c r="J6" i="9"/>
  <c r="J10" i="9" s="1"/>
  <c r="E6" i="9"/>
  <c r="J17" i="10"/>
  <c r="F17" i="10" s="1"/>
  <c r="E17" i="10"/>
  <c r="F114" i="9"/>
  <c r="H25" i="8"/>
  <c r="F112" i="9"/>
  <c r="H16" i="8"/>
  <c r="F77" i="9"/>
  <c r="F119" i="9"/>
  <c r="E67" i="10"/>
  <c r="J67" i="10"/>
  <c r="F67" i="10" s="1"/>
  <c r="I19" i="10"/>
  <c r="E12" i="8"/>
  <c r="E49" i="8"/>
  <c r="I66" i="10"/>
  <c r="F13" i="9" l="1"/>
  <c r="G153" i="9"/>
  <c r="G163" i="9"/>
  <c r="F336" i="9"/>
  <c r="J289" i="9"/>
  <c r="F289" i="9" s="1"/>
  <c r="E289" i="9"/>
  <c r="J162" i="9"/>
  <c r="F162" i="9" s="1"/>
  <c r="E162" i="9"/>
  <c r="J152" i="9"/>
  <c r="F152" i="9" s="1"/>
  <c r="E152" i="9"/>
  <c r="F77" i="8"/>
  <c r="F151" i="9"/>
  <c r="F288" i="9"/>
  <c r="F161" i="9"/>
  <c r="F25" i="9"/>
  <c r="J15" i="9"/>
  <c r="F15" i="9" s="1"/>
  <c r="E15" i="9"/>
  <c r="J27" i="9"/>
  <c r="F27" i="9" s="1"/>
  <c r="E27" i="9"/>
  <c r="J18" i="9"/>
  <c r="E18" i="9"/>
  <c r="H27" i="8"/>
  <c r="E16" i="8"/>
  <c r="I23" i="10"/>
  <c r="F6" i="9"/>
  <c r="E9" i="8"/>
  <c r="I16" i="10"/>
  <c r="E68" i="9"/>
  <c r="H26" i="8"/>
  <c r="I39" i="10" s="1"/>
  <c r="E26" i="8"/>
  <c r="F123" i="9"/>
  <c r="H28" i="8"/>
  <c r="I41" i="10" s="1"/>
  <c r="J66" i="10"/>
  <c r="F66" i="10" s="1"/>
  <c r="E66" i="10"/>
  <c r="H17" i="8"/>
  <c r="F59" i="9"/>
  <c r="E133" i="9"/>
  <c r="J133" i="9"/>
  <c r="J136" i="9" s="1"/>
  <c r="F136" i="9" s="1"/>
  <c r="J19" i="10"/>
  <c r="F19" i="10" s="1"/>
  <c r="E19" i="10"/>
  <c r="I38" i="10"/>
  <c r="E25" i="8"/>
  <c r="I21" i="10"/>
  <c r="E14" i="8"/>
  <c r="F128" i="9"/>
  <c r="E19" i="9"/>
  <c r="H19" i="9"/>
  <c r="H21" i="9" s="1"/>
  <c r="J21" i="9" l="1"/>
  <c r="F21" i="9" s="1"/>
  <c r="F126" i="9"/>
  <c r="E28" i="8" s="1"/>
  <c r="J294" i="9"/>
  <c r="F294" i="9" s="1"/>
  <c r="E77" i="8"/>
  <c r="J33" i="9"/>
  <c r="F18" i="9"/>
  <c r="I40" i="10"/>
  <c r="E27" i="8"/>
  <c r="J21" i="10"/>
  <c r="F21" i="10" s="1"/>
  <c r="E21" i="10"/>
  <c r="H13" i="8"/>
  <c r="F61" i="9"/>
  <c r="E38" i="10"/>
  <c r="J38" i="10"/>
  <c r="J138" i="9"/>
  <c r="J140" i="9" s="1"/>
  <c r="E138" i="9"/>
  <c r="H29" i="8"/>
  <c r="F133" i="9"/>
  <c r="F68" i="9"/>
  <c r="H5" i="8"/>
  <c r="F10" i="9"/>
  <c r="J39" i="10"/>
  <c r="F39" i="10" s="1"/>
  <c r="E39" i="10"/>
  <c r="F19" i="9"/>
  <c r="E17" i="8"/>
  <c r="I24" i="10"/>
  <c r="J41" i="10"/>
  <c r="F41" i="10" s="1"/>
  <c r="E41" i="10"/>
  <c r="J16" i="10"/>
  <c r="E16" i="10"/>
  <c r="J23" i="10"/>
  <c r="F23" i="10" s="1"/>
  <c r="E23" i="10"/>
  <c r="H6" i="8" l="1"/>
  <c r="I10" i="10" s="1"/>
  <c r="J10" i="10" s="1"/>
  <c r="F140" i="9"/>
  <c r="F138" i="9"/>
  <c r="H67" i="8"/>
  <c r="E67" i="8" s="1"/>
  <c r="H153" i="9"/>
  <c r="H159" i="9" s="1"/>
  <c r="E153" i="9"/>
  <c r="H28" i="9"/>
  <c r="E28" i="9"/>
  <c r="E163" i="9"/>
  <c r="H163" i="9"/>
  <c r="H168" i="9" s="1"/>
  <c r="H7" i="8"/>
  <c r="F16" i="10"/>
  <c r="F38" i="10"/>
  <c r="I20" i="10"/>
  <c r="E13" i="8"/>
  <c r="J40" i="10"/>
  <c r="F40" i="10" s="1"/>
  <c r="E40" i="10"/>
  <c r="I9" i="10"/>
  <c r="E5" i="8"/>
  <c r="H30" i="8"/>
  <c r="E142" i="9"/>
  <c r="E29" i="8"/>
  <c r="I42" i="10"/>
  <c r="F6" i="8"/>
  <c r="J24" i="10"/>
  <c r="F24" i="10" s="1"/>
  <c r="E24" i="10"/>
  <c r="H15" i="8"/>
  <c r="I22" i="10" s="1"/>
  <c r="F70" i="9"/>
  <c r="E15" i="8" s="1"/>
  <c r="I84" i="10" l="1"/>
  <c r="J84" i="10" s="1"/>
  <c r="F84" i="10" s="1"/>
  <c r="F28" i="9"/>
  <c r="F35" i="8"/>
  <c r="G48" i="10" s="1"/>
  <c r="H48" i="10" s="1"/>
  <c r="F163" i="9"/>
  <c r="F153" i="9"/>
  <c r="F34" i="8"/>
  <c r="G47" i="10" s="1"/>
  <c r="H47" i="10" s="1"/>
  <c r="I11" i="10"/>
  <c r="H31" i="8"/>
  <c r="E30" i="8"/>
  <c r="I43" i="10"/>
  <c r="J147" i="9"/>
  <c r="J149" i="9" s="1"/>
  <c r="F149" i="9" s="1"/>
  <c r="E147" i="9"/>
  <c r="E22" i="10"/>
  <c r="J22" i="10"/>
  <c r="F22" i="10" s="1"/>
  <c r="E6" i="8"/>
  <c r="G10" i="10"/>
  <c r="F142" i="9"/>
  <c r="E42" i="10"/>
  <c r="J42" i="10"/>
  <c r="F42" i="10" s="1"/>
  <c r="E9" i="10"/>
  <c r="J9" i="10"/>
  <c r="E20" i="10"/>
  <c r="J20" i="10"/>
  <c r="E84" i="10" l="1"/>
  <c r="J11" i="10"/>
  <c r="J7" i="10" s="1"/>
  <c r="E43" i="10"/>
  <c r="J43" i="10"/>
  <c r="F43" i="10" s="1"/>
  <c r="F20" i="10"/>
  <c r="J13" i="10"/>
  <c r="F13" i="10" s="1"/>
  <c r="E10" i="10"/>
  <c r="H10" i="10"/>
  <c r="E170" i="9"/>
  <c r="F9" i="10"/>
  <c r="H32" i="8"/>
  <c r="F145" i="9"/>
  <c r="F147" i="9"/>
  <c r="I44" i="10"/>
  <c r="E31" i="8"/>
  <c r="E44" i="10" l="1"/>
  <c r="J44" i="10"/>
  <c r="F44" i="10" s="1"/>
  <c r="I45" i="10"/>
  <c r="E32" i="8"/>
  <c r="J174" i="9"/>
  <c r="E174" i="9"/>
  <c r="H33" i="8"/>
  <c r="F10" i="10"/>
  <c r="F170" i="9"/>
  <c r="E45" i="10" l="1"/>
  <c r="J45" i="10"/>
  <c r="F45" i="10" s="1"/>
  <c r="F174" i="9"/>
  <c r="I46" i="10"/>
  <c r="E33" i="8"/>
  <c r="J178" i="9"/>
  <c r="J180" i="9" s="1"/>
  <c r="E178" i="9"/>
  <c r="F178" i="9" l="1"/>
  <c r="J182" i="9"/>
  <c r="J184" i="9" s="1"/>
  <c r="E182" i="9"/>
  <c r="J172" i="9"/>
  <c r="E46" i="10"/>
  <c r="J46" i="10"/>
  <c r="F46" i="10" l="1"/>
  <c r="J176" i="9"/>
  <c r="F182" i="9"/>
  <c r="F172" i="9"/>
  <c r="H36" i="8"/>
  <c r="E186" i="9"/>
  <c r="J186" i="9"/>
  <c r="J188" i="9" s="1"/>
  <c r="F186" i="9" l="1"/>
  <c r="E36" i="8"/>
  <c r="I53" i="10"/>
  <c r="J190" i="9"/>
  <c r="E190" i="9"/>
  <c r="F176" i="9"/>
  <c r="H37" i="8"/>
  <c r="E193" i="9" l="1"/>
  <c r="J193" i="9"/>
  <c r="F180" i="9"/>
  <c r="H38" i="8"/>
  <c r="E37" i="8"/>
  <c r="I54" i="10"/>
  <c r="J191" i="9"/>
  <c r="F190" i="9"/>
  <c r="J53" i="10"/>
  <c r="E53" i="10"/>
  <c r="H40" i="8"/>
  <c r="F188" i="9"/>
  <c r="F53" i="10" l="1"/>
  <c r="F193" i="9"/>
  <c r="J195" i="9"/>
  <c r="J197" i="9"/>
  <c r="J199" i="9" s="1"/>
  <c r="E197" i="9"/>
  <c r="E38" i="8"/>
  <c r="I55" i="10"/>
  <c r="J54" i="10"/>
  <c r="F54" i="10" s="1"/>
  <c r="E54" i="10"/>
  <c r="E40" i="8"/>
  <c r="I57" i="10"/>
  <c r="H41" i="8"/>
  <c r="F191" i="9"/>
  <c r="H39" i="8"/>
  <c r="F184" i="9"/>
  <c r="E41" i="8" l="1"/>
  <c r="I58" i="10"/>
  <c r="E39" i="8"/>
  <c r="I56" i="10"/>
  <c r="F195" i="9"/>
  <c r="H42" i="8"/>
  <c r="F197" i="9"/>
  <c r="J57" i="10"/>
  <c r="F57" i="10" s="1"/>
  <c r="E57" i="10"/>
  <c r="J55" i="10"/>
  <c r="F55" i="10" s="1"/>
  <c r="E55" i="10"/>
  <c r="E201" i="9"/>
  <c r="E56" i="10" l="1"/>
  <c r="J56" i="10"/>
  <c r="F56" i="10" s="1"/>
  <c r="E205" i="9"/>
  <c r="J205" i="9"/>
  <c r="J207" i="9" s="1"/>
  <c r="F207" i="9" s="1"/>
  <c r="H43" i="8"/>
  <c r="F199" i="9"/>
  <c r="F201" i="9"/>
  <c r="I59" i="10"/>
  <c r="E42" i="8"/>
  <c r="E58" i="10"/>
  <c r="J58" i="10"/>
  <c r="F58" i="10" s="1"/>
  <c r="E209" i="9" l="1"/>
  <c r="I60" i="10"/>
  <c r="E43" i="8"/>
  <c r="E59" i="10"/>
  <c r="J59" i="10"/>
  <c r="F59" i="10" s="1"/>
  <c r="H44" i="8"/>
  <c r="F205" i="9"/>
  <c r="J211" i="9" l="1"/>
  <c r="F209" i="9"/>
  <c r="I61" i="10"/>
  <c r="E44" i="8"/>
  <c r="E60" i="10"/>
  <c r="J60" i="10"/>
  <c r="F60" i="10" s="1"/>
  <c r="E213" i="9"/>
  <c r="H45" i="8"/>
  <c r="J217" i="9"/>
  <c r="E217" i="9"/>
  <c r="I62" i="10" l="1"/>
  <c r="E45" i="8"/>
  <c r="H46" i="8"/>
  <c r="F211" i="9"/>
  <c r="E228" i="9"/>
  <c r="J228" i="9"/>
  <c r="F213" i="9"/>
  <c r="J215" i="9"/>
  <c r="J61" i="10"/>
  <c r="F61" i="10" s="1"/>
  <c r="E61" i="10"/>
  <c r="J219" i="9"/>
  <c r="F217" i="9"/>
  <c r="J62" i="10" l="1"/>
  <c r="F62" i="10" s="1"/>
  <c r="E62" i="10"/>
  <c r="F219" i="9"/>
  <c r="H48" i="8"/>
  <c r="H47" i="8"/>
  <c r="F215" i="9"/>
  <c r="E232" i="9"/>
  <c r="J232" i="9"/>
  <c r="E46" i="8"/>
  <c r="I63" i="10"/>
  <c r="F228" i="9"/>
  <c r="J230" i="9"/>
  <c r="E48" i="8" l="1"/>
  <c r="I65" i="10"/>
  <c r="E236" i="9"/>
  <c r="F230" i="9"/>
  <c r="H51" i="8"/>
  <c r="E250" i="9"/>
  <c r="J250" i="9"/>
  <c r="E63" i="10"/>
  <c r="J63" i="10"/>
  <c r="F63" i="10" s="1"/>
  <c r="F232" i="9"/>
  <c r="J234" i="9"/>
  <c r="E47" i="8"/>
  <c r="I64" i="10"/>
  <c r="E51" i="8" l="1"/>
  <c r="I68" i="10"/>
  <c r="E243" i="9"/>
  <c r="H52" i="8"/>
  <c r="F234" i="9"/>
  <c r="E253" i="9"/>
  <c r="J253" i="9"/>
  <c r="J251" i="9"/>
  <c r="F250" i="9"/>
  <c r="J239" i="9"/>
  <c r="J241" i="9" s="1"/>
  <c r="E239" i="9"/>
  <c r="E65" i="10"/>
  <c r="J65" i="10"/>
  <c r="F65" i="10" s="1"/>
  <c r="J64" i="10"/>
  <c r="F64" i="10" s="1"/>
  <c r="E64" i="10"/>
  <c r="J237" i="9"/>
  <c r="F236" i="9"/>
  <c r="J244" i="9" l="1"/>
  <c r="F243" i="9"/>
  <c r="J257" i="9"/>
  <c r="E257" i="9"/>
  <c r="J68" i="10"/>
  <c r="F68" i="10" s="1"/>
  <c r="E68" i="10"/>
  <c r="F239" i="9"/>
  <c r="F237" i="9"/>
  <c r="H53" i="8"/>
  <c r="F251" i="9"/>
  <c r="H57" i="8"/>
  <c r="F253" i="9"/>
  <c r="F255" i="9" s="1"/>
  <c r="J255" i="9"/>
  <c r="H58" i="8" s="1"/>
  <c r="I69" i="10"/>
  <c r="E52" i="8"/>
  <c r="H54" i="8" l="1"/>
  <c r="I71" i="10" s="1"/>
  <c r="F241" i="9"/>
  <c r="E54" i="8" s="1"/>
  <c r="J258" i="9"/>
  <c r="F257" i="9"/>
  <c r="E69" i="10"/>
  <c r="J69" i="10"/>
  <c r="F69" i="10" s="1"/>
  <c r="I70" i="10"/>
  <c r="E53" i="8"/>
  <c r="J260" i="9"/>
  <c r="E260" i="9"/>
  <c r="I75" i="10"/>
  <c r="E58" i="8"/>
  <c r="I74" i="10"/>
  <c r="E57" i="8"/>
  <c r="F244" i="9"/>
  <c r="H55" i="8"/>
  <c r="J75" i="10" l="1"/>
  <c r="F75" i="10" s="1"/>
  <c r="E75" i="10"/>
  <c r="J70" i="10"/>
  <c r="F70" i="10" s="1"/>
  <c r="E70" i="10"/>
  <c r="F258" i="9"/>
  <c r="H59" i="8"/>
  <c r="J74" i="10"/>
  <c r="F74" i="10" s="1"/>
  <c r="E74" i="10"/>
  <c r="J263" i="9"/>
  <c r="E263" i="9"/>
  <c r="E55" i="8"/>
  <c r="I72" i="10"/>
  <c r="J261" i="9"/>
  <c r="F260" i="9"/>
  <c r="J71" i="10"/>
  <c r="F71" i="10" s="1"/>
  <c r="E71" i="10"/>
  <c r="E72" i="10" l="1"/>
  <c r="J72" i="10"/>
  <c r="F72" i="10" s="1"/>
  <c r="E59" i="8"/>
  <c r="I76" i="10"/>
  <c r="H60" i="8"/>
  <c r="F261" i="9"/>
  <c r="F263" i="9"/>
  <c r="J265" i="9"/>
  <c r="E76" i="10" l="1"/>
  <c r="J76" i="10"/>
  <c r="F76" i="10" s="1"/>
  <c r="H61" i="8"/>
  <c r="F265" i="9"/>
  <c r="E60" i="8"/>
  <c r="I77" i="10"/>
  <c r="J77" i="10" l="1"/>
  <c r="F77" i="10" s="1"/>
  <c r="E77" i="10"/>
  <c r="E61" i="8"/>
  <c r="I78" i="10"/>
  <c r="J78" i="10" l="1"/>
  <c r="E78" i="10"/>
  <c r="F78" i="10" l="1"/>
  <c r="F51" i="10" s="1"/>
  <c r="J51" i="10"/>
  <c r="H79" i="8" l="1"/>
  <c r="E79" i="8" l="1"/>
  <c r="E165" i="9" l="1"/>
  <c r="J165" i="9"/>
  <c r="J168" i="9" s="1"/>
  <c r="F168" i="9" s="1"/>
  <c r="J155" i="9"/>
  <c r="J159" i="9" s="1"/>
  <c r="F159" i="9" s="1"/>
  <c r="E155" i="9"/>
  <c r="F165" i="9" l="1"/>
  <c r="F155" i="9"/>
  <c r="H34" i="8" l="1"/>
  <c r="H35" i="8"/>
  <c r="I48" i="10" l="1"/>
  <c r="E35" i="8"/>
  <c r="I47" i="10"/>
  <c r="E34" i="8"/>
  <c r="J47" i="10" l="1"/>
  <c r="E47" i="10"/>
  <c r="J48" i="10"/>
  <c r="F48" i="10" s="1"/>
  <c r="E48" i="10"/>
  <c r="F47" i="10" l="1"/>
  <c r="J28" i="10"/>
  <c r="J5" i="10" s="1"/>
  <c r="E7" i="12" l="1"/>
  <c r="E8" i="12" s="1"/>
  <c r="E9" i="12" l="1"/>
  <c r="E13" i="12"/>
  <c r="E14" i="12" s="1"/>
  <c r="E15" i="12"/>
  <c r="E11" i="12" l="1"/>
  <c r="E12" i="12"/>
  <c r="D112" i="7"/>
  <c r="F14" i="6" s="1"/>
  <c r="G317" i="9" l="1"/>
  <c r="E14" i="6"/>
  <c r="C110" i="7"/>
  <c r="C112" i="7" s="1"/>
  <c r="H317" i="9" l="1"/>
  <c r="E317" i="9"/>
  <c r="F317" i="9" l="1"/>
  <c r="H321" i="9"/>
  <c r="F73" i="8" s="1"/>
  <c r="F321" i="9" l="1"/>
  <c r="G23" i="9"/>
  <c r="E73" i="8"/>
  <c r="E23" i="9" l="1"/>
  <c r="H23" i="9"/>
  <c r="F23" i="9" l="1"/>
  <c r="H33" i="9"/>
  <c r="F33" i="9" l="1"/>
  <c r="F7" i="8"/>
  <c r="E7" i="8" l="1"/>
  <c r="G11" i="10"/>
  <c r="E11" i="10" l="1"/>
  <c r="H11" i="10"/>
  <c r="F11" i="10" l="1"/>
  <c r="H7" i="10"/>
  <c r="F7" i="10" l="1"/>
  <c r="E383" i="9" l="1"/>
  <c r="H383" i="9"/>
  <c r="F383" i="9" s="1"/>
  <c r="H384" i="9" l="1"/>
  <c r="F384" i="9" l="1"/>
  <c r="F88" i="8"/>
  <c r="G35" i="10" l="1"/>
  <c r="E88" i="8"/>
  <c r="H35" i="10" l="1"/>
  <c r="E35" i="10"/>
  <c r="F35" i="10" l="1"/>
  <c r="F28" i="10" s="1"/>
  <c r="H28" i="10"/>
  <c r="H5" i="10" s="1"/>
  <c r="E4" i="12" l="1"/>
  <c r="E6" i="12" s="1"/>
  <c r="F5" i="10"/>
  <c r="E17" i="12" l="1"/>
  <c r="E16" i="12"/>
  <c r="E18" i="12" l="1"/>
  <c r="E20" i="12" l="1"/>
  <c r="E22" i="12" s="1"/>
  <c r="E19" i="12"/>
  <c r="E21" i="12" l="1"/>
  <c r="E23" i="12" s="1"/>
  <c r="E24" i="12" s="1"/>
  <c r="J20" i="12"/>
  <c r="J21" i="12" s="1"/>
  <c r="E25" i="12" l="1"/>
  <c r="E26" i="12" l="1"/>
  <c r="F25" i="12" s="1"/>
  <c r="F9" i="12" l="1"/>
  <c r="F6" i="12"/>
  <c r="F18" i="12"/>
  <c r="F20" i="12"/>
  <c r="F22" i="12"/>
  <c r="F23" i="12"/>
  <c r="F24" i="12"/>
</calcChain>
</file>

<file path=xl/sharedStrings.xml><?xml version="1.0" encoding="utf-8"?>
<sst xmlns="http://schemas.openxmlformats.org/spreadsheetml/2006/main" count="2823" uniqueCount="1096">
  <si>
    <t/>
  </si>
  <si>
    <t xml:space="preserve"> </t>
  </si>
  <si>
    <t>600*600*600</t>
  </si>
  <si>
    <t>시멘트운반(자재대포함)</t>
  </si>
  <si>
    <t>2. 전 력 설 비 공 사</t>
  </si>
  <si>
    <t xml:space="preserve">  1)깨기(대형브레이카+백호우0.4㎥)</t>
  </si>
  <si>
    <t>절연난연케이블</t>
  </si>
  <si>
    <t>다짐(램머)</t>
  </si>
  <si>
    <t>52GRh 2P2E</t>
  </si>
  <si>
    <t>터파기(인10+기90)</t>
  </si>
  <si>
    <t>24시간용</t>
  </si>
  <si>
    <t>ABS 32b 2P</t>
  </si>
  <si>
    <t>산근   5 호표 :살수(인력) (T=20㎝) a 당</t>
  </si>
  <si>
    <t>제   3 호표 :콘크리트구간(인10:기90) ((인10:기90)) M 당</t>
  </si>
  <si>
    <t>관부사 부설</t>
  </si>
  <si>
    <t>Ø40mm이하, 현장도착도</t>
  </si>
  <si>
    <t>인력</t>
  </si>
  <si>
    <t>산근 11호표</t>
  </si>
  <si>
    <t>산근  1호표</t>
  </si>
  <si>
    <t>금  액</t>
  </si>
  <si>
    <t>절연바스켓트럭</t>
  </si>
  <si>
    <t>비 계 공</t>
  </si>
  <si>
    <t xml:space="preserve"> Q = 60xqxfxE/Cm = 5.81</t>
  </si>
  <si>
    <t xml:space="preserve">경질비닐PVC전선관 </t>
  </si>
  <si>
    <t>간단</t>
  </si>
  <si>
    <t>산근   7 호표 :다짐(콤팩터) (콤팩터 1.5ton) a 당</t>
  </si>
  <si>
    <t>전등스위치</t>
  </si>
  <si>
    <t>ABS 52b 2P</t>
  </si>
  <si>
    <t>전자접촉기</t>
  </si>
  <si>
    <t>1.5 TON</t>
  </si>
  <si>
    <t>제   3호표</t>
  </si>
  <si>
    <t>배전전공</t>
  </si>
  <si>
    <t>인력 견질토사</t>
  </si>
  <si>
    <t>주철,스테인레스</t>
  </si>
  <si>
    <t>L=20㎞ + 15T/D</t>
  </si>
  <si>
    <t>안정기함 커버</t>
  </si>
  <si>
    <t>3. 조 명 설 비 공 사</t>
  </si>
  <si>
    <t>0.5*0.8*H1.2</t>
  </si>
  <si>
    <t>재료비의</t>
  </si>
  <si>
    <t>쇄석콘크리트(δ=160kg/㎠)</t>
  </si>
  <si>
    <t>1. 다짐(램머 80kg)</t>
  </si>
  <si>
    <t>현장도착도</t>
  </si>
  <si>
    <t>단  가</t>
  </si>
  <si>
    <t>잔토처리(기계상차)</t>
  </si>
  <si>
    <t xml:space="preserve">             계             </t>
  </si>
  <si>
    <t>각재</t>
  </si>
  <si>
    <t>600V F-CV 2C/6㎟</t>
  </si>
  <si>
    <t>제   1 호표 :비포장구간(인10:기90) ((인10:기90)) M 당</t>
  </si>
  <si>
    <t>소형 인력비빔타설</t>
  </si>
  <si>
    <t>2구(접지용)</t>
  </si>
  <si>
    <t>1)상차비(백호우0.4㎥)</t>
  </si>
  <si>
    <t>제   2호표</t>
  </si>
  <si>
    <t>접지용전선</t>
  </si>
  <si>
    <t>14*1000㎜-1본</t>
  </si>
  <si>
    <t>외송</t>
  </si>
  <si>
    <t>소형고압</t>
  </si>
  <si>
    <t>전자식자동점멸기</t>
  </si>
  <si>
    <t>공    종</t>
  </si>
  <si>
    <t>다짐</t>
  </si>
  <si>
    <t>제   2 호표 :보도구간(인10:기90) ((인10:기90)) M 당</t>
  </si>
  <si>
    <t>15 TON</t>
  </si>
  <si>
    <t>보도블럭포장(고압)</t>
  </si>
  <si>
    <t>케이블절연측정</t>
  </si>
  <si>
    <t>1톤더블캡(주간)</t>
  </si>
  <si>
    <t>산근 10호표</t>
  </si>
  <si>
    <t>0.7 톤</t>
  </si>
  <si>
    <t>600V F-CV 2C/2.5㎟</t>
  </si>
  <si>
    <t xml:space="preserve"> Cm = t1+t2+t3+t4+t5 = 81.98</t>
  </si>
  <si>
    <t>백호우(0.4㎥)+15T/D</t>
  </si>
  <si>
    <t>2)운반(15Ton DUMP)</t>
  </si>
  <si>
    <t>600*600*1000</t>
  </si>
  <si>
    <t>공원등 기초 앵커볼트 설치</t>
  </si>
  <si>
    <t>◈ 잔토처리(인력상차) 15Ton D/T L=20㎞  ㎥당</t>
  </si>
  <si>
    <t>시멘트</t>
  </si>
  <si>
    <t>품    명</t>
  </si>
  <si>
    <t>백호우 0.4㎥(견질토사)</t>
  </si>
  <si>
    <t>평균두께 T=30cm 미만</t>
  </si>
  <si>
    <t>콘크리트구간(인10:기90)</t>
  </si>
  <si>
    <t>보도구간(인10:기90)</t>
  </si>
  <si>
    <t>공원등 표찰</t>
  </si>
  <si>
    <t xml:space="preserve">  q=(15/1.6)x1.25=11.72㎥</t>
  </si>
  <si>
    <t>굴삭기(유압식 백호우)</t>
  </si>
  <si>
    <t>삼파장램프</t>
  </si>
  <si>
    <t>백호우0.4, 견질토사</t>
  </si>
  <si>
    <t>재 료 비</t>
  </si>
  <si>
    <t xml:space="preserve">    t2=(20/35+20/35)x60= 68.57</t>
  </si>
  <si>
    <t>◈ 관부사부설 (백호우 0.4 ㎥) ; ㎥당</t>
  </si>
  <si>
    <t>렘머 80kg</t>
  </si>
  <si>
    <t>쇄석자갈 운반</t>
  </si>
  <si>
    <t>Φ14*1000</t>
  </si>
  <si>
    <t>1φ2w</t>
  </si>
  <si>
    <t>산근 12호표</t>
  </si>
  <si>
    <t>4. 전열 및 전등설비 공사</t>
  </si>
  <si>
    <t>산근  2호표</t>
  </si>
  <si>
    <t>콘크리트구간</t>
  </si>
  <si>
    <t>T=6㎝</t>
  </si>
  <si>
    <t>0.4㎥</t>
  </si>
  <si>
    <t>모갈(소켓)교체</t>
  </si>
  <si>
    <t>220V 2회로</t>
  </si>
  <si>
    <t>메탈 기판</t>
  </si>
  <si>
    <t>인</t>
  </si>
  <si>
    <t>다짐(콤팩터)</t>
  </si>
  <si>
    <t>베이스 커버</t>
  </si>
  <si>
    <t>조</t>
  </si>
  <si>
    <t>잔토처리(인력상차)</t>
  </si>
  <si>
    <t>터파기 (백호우 0.4㎥):견질토사; ㎥당</t>
  </si>
  <si>
    <t>무근콘크리트 깨기 (평균두께 T=30㎝미만)㎥당</t>
  </si>
  <si>
    <t>◈ 쇄석자갈운반    ㎥당</t>
  </si>
  <si>
    <t>ℓ</t>
  </si>
  <si>
    <t>합    계</t>
  </si>
  <si>
    <t>산근   3 호표 :관부사 부설 (백호우 0.4 ㎥) ㎥ 당</t>
  </si>
  <si>
    <t>릴레이</t>
  </si>
  <si>
    <t>램머 80㎏</t>
  </si>
  <si>
    <t>30AF이하</t>
  </si>
  <si>
    <t>1톤 더불캡</t>
  </si>
  <si>
    <t xml:space="preserve"> 2) 시멘트</t>
  </si>
  <si>
    <t>단 가 산 출  목 록 표</t>
  </si>
  <si>
    <t>백호우0.4</t>
  </si>
  <si>
    <t>산근  11 호표 :시멘트운반(자재대포함) 대 당</t>
  </si>
  <si>
    <t xml:space="preserve">  3) 재료비</t>
  </si>
  <si>
    <t>릴레이 신설</t>
  </si>
  <si>
    <t>공원등표찰</t>
  </si>
  <si>
    <t>백호우 0.4 ㎥</t>
  </si>
  <si>
    <t>관부사</t>
  </si>
  <si>
    <t>1W R,G,B</t>
  </si>
  <si>
    <t>전극봉 설치 및 조정</t>
  </si>
  <si>
    <t>제   1호표</t>
  </si>
  <si>
    <t>콘크리트포장절단</t>
  </si>
  <si>
    <t>부    설</t>
  </si>
  <si>
    <t>금속제가요전선관</t>
  </si>
  <si>
    <t>600V F-CV 2C 6㎟</t>
  </si>
  <si>
    <t>전자식과전류계전기</t>
  </si>
  <si>
    <t>본</t>
  </si>
  <si>
    <t>600V F-CV 2C 2.5㎟</t>
  </si>
  <si>
    <t xml:space="preserve">    t3+t4=1.22</t>
  </si>
  <si>
    <t>1. 살수(T=20cm) a당</t>
  </si>
  <si>
    <t>파상형폴리에틸렌전선관</t>
  </si>
  <si>
    <t>비  고</t>
  </si>
  <si>
    <t>매</t>
  </si>
  <si>
    <t>면</t>
  </si>
  <si>
    <t>저압케이블전공</t>
  </si>
  <si>
    <t>모갈(소켓)</t>
  </si>
  <si>
    <t>대</t>
  </si>
  <si>
    <t>산근  3호표</t>
  </si>
  <si>
    <t>누전차단기</t>
  </si>
  <si>
    <t>산근 13호표</t>
  </si>
  <si>
    <t>풀박스</t>
  </si>
  <si>
    <t>HI 22mm</t>
  </si>
  <si>
    <t>핸드가이식진동로러</t>
  </si>
  <si>
    <t>노 임 단 가</t>
  </si>
  <si>
    <t>HI  28mm</t>
  </si>
  <si>
    <t>접지저항측정</t>
  </si>
  <si>
    <t>소  계</t>
  </si>
  <si>
    <t>개</t>
  </si>
  <si>
    <t>환풍기(벽면)설치</t>
  </si>
  <si>
    <t>STS밴드식</t>
  </si>
  <si>
    <t>배선용차단기</t>
  </si>
  <si>
    <t>Ton</t>
  </si>
  <si>
    <t>단 가 산 출 근 거</t>
  </si>
  <si>
    <t>시간</t>
  </si>
  <si>
    <t>32GRh 2P2E</t>
  </si>
  <si>
    <t>콘크리트공</t>
  </si>
  <si>
    <t>1. 토   공</t>
  </si>
  <si>
    <t>특별인부</t>
  </si>
  <si>
    <t>(인10:기90)</t>
  </si>
  <si>
    <t xml:space="preserve"> t3+t4= 1.22,  t5=3.77</t>
  </si>
  <si>
    <t>L=20km</t>
  </si>
  <si>
    <t>잔토처리(인력)</t>
  </si>
  <si>
    <t>콘크리트 포장절단</t>
  </si>
  <si>
    <t>600V F-CV 2C/4㎟</t>
  </si>
  <si>
    <t>수 량</t>
  </si>
  <si>
    <t>일몰,일출</t>
  </si>
  <si>
    <t>산근  7호표</t>
  </si>
  <si>
    <t>산근   4 호표 :되메우기 (백호우 0.4 ㎥) ㎥ 당</t>
  </si>
  <si>
    <t>5~30A 2P</t>
  </si>
  <si>
    <t>ABS 50AF 50b 2P</t>
  </si>
  <si>
    <t>22mm이하</t>
  </si>
  <si>
    <t>적용단가</t>
  </si>
  <si>
    <t>220V 2구</t>
  </si>
  <si>
    <t>14*1000㎜-3본</t>
  </si>
  <si>
    <t>다짐(핸드)</t>
  </si>
  <si>
    <t xml:space="preserve"> 40~50A 2P</t>
  </si>
  <si>
    <t>제   9호표</t>
  </si>
  <si>
    <t>2)운  반</t>
  </si>
  <si>
    <t>램  머</t>
  </si>
  <si>
    <t>화성 비봉</t>
  </si>
  <si>
    <t>백0.4㎥90%+인10% T=20㎝</t>
  </si>
  <si>
    <t>형틀목공</t>
  </si>
  <si>
    <t>자 재 단 가</t>
  </si>
  <si>
    <t>제   5 호표 :케이블 교체 (600V F-CV 2C 2.5㎟) M 당</t>
  </si>
  <si>
    <t>산근  13 호표 :잔토처리(인력상차) (L=20㎞ + 15T/D) ㎥ 당</t>
  </si>
  <si>
    <t>철    공</t>
  </si>
  <si>
    <t>기 타 가 격</t>
  </si>
  <si>
    <t>1.6T 메탈단면</t>
  </si>
  <si>
    <t>제   4 호표 :케이블 신설 (600V F-CV 2C 2.5㎟) M 당</t>
  </si>
  <si>
    <t>일반 AC/DC 컨버터</t>
  </si>
  <si>
    <t>되메우기(인력)</t>
  </si>
  <si>
    <t>산근   8 호표 :잔토처리 (백호우(0.4㎥)+15T/D) ㎥ 당</t>
  </si>
  <si>
    <t>12m/m1.21x2.42</t>
  </si>
  <si>
    <t>Page</t>
  </si>
  <si>
    <t>제   5호표</t>
  </si>
  <si>
    <t>16mm비방수</t>
  </si>
  <si>
    <t>예  산  내  역  서</t>
  </si>
  <si>
    <t>잡철물제작설치(간단)</t>
  </si>
  <si>
    <t>제   4호표</t>
  </si>
  <si>
    <t xml:space="preserve"> 3) 하차료</t>
  </si>
  <si>
    <t>살수(인력)</t>
  </si>
  <si>
    <t>합판내수 1급</t>
  </si>
  <si>
    <t xml:space="preserve"> f = 1</t>
  </si>
  <si>
    <t>고압브럭</t>
  </si>
  <si>
    <t>EL 75W</t>
  </si>
  <si>
    <t>H/W 시험사</t>
  </si>
  <si>
    <t>220V</t>
  </si>
  <si>
    <t>내선전공</t>
  </si>
  <si>
    <t xml:space="preserve"> 1) 운반비(8Ton화물)</t>
  </si>
  <si>
    <t xml:space="preserve">     Q = 3.3 ㎥/hr</t>
  </si>
  <si>
    <t>노무비의</t>
  </si>
  <si>
    <t>4개*1조</t>
  </si>
  <si>
    <t>노 무 비</t>
  </si>
  <si>
    <t>개소</t>
  </si>
  <si>
    <t>22mm비방수</t>
  </si>
  <si>
    <t>소켓포함</t>
  </si>
  <si>
    <t>제   8호표</t>
  </si>
  <si>
    <t>1) 골재대 - 현장상차도 : 별도계상</t>
  </si>
  <si>
    <t>80 KG</t>
  </si>
  <si>
    <t>배관용 홈파기</t>
  </si>
  <si>
    <t xml:space="preserve"> t1 = 38.40x6.58/(60x0.5)= 8.42</t>
  </si>
  <si>
    <t>콤팩터 1.5ton</t>
  </si>
  <si>
    <t>일몰, 일출</t>
  </si>
  <si>
    <t>핸드 진동(백호0.4㎥)</t>
  </si>
  <si>
    <t xml:space="preserve">                </t>
  </si>
  <si>
    <t>경    비</t>
  </si>
  <si>
    <t>2. 부 설 (인력10%)</t>
  </si>
  <si>
    <t>공  종</t>
  </si>
  <si>
    <t>전선관부속품비</t>
  </si>
  <si>
    <t>산근  6호표</t>
  </si>
  <si>
    <t>*.순   공  사  비</t>
  </si>
  <si>
    <t>320-400 mm</t>
  </si>
  <si>
    <t>6회</t>
  </si>
  <si>
    <t>◈ 다짐 렘머 80kg   ㎥당</t>
  </si>
  <si>
    <t>M</t>
  </si>
  <si>
    <t>320-400mm</t>
  </si>
  <si>
    <t>a</t>
  </si>
  <si>
    <t>%</t>
  </si>
  <si>
    <t>1</t>
  </si>
  <si>
    <t>산근 14호표</t>
  </si>
  <si>
    <t>일  위  대  가  표</t>
  </si>
  <si>
    <t>산근  4호표</t>
  </si>
  <si>
    <t>접 지 봉</t>
  </si>
  <si>
    <t>비포장구간</t>
  </si>
  <si>
    <t>푸시버튼스위치 신설</t>
  </si>
  <si>
    <t>ABS 30AF 32 2P</t>
  </si>
  <si>
    <t>케이블 신설</t>
  </si>
  <si>
    <t>잔토처리</t>
  </si>
  <si>
    <t>직 종 명</t>
  </si>
  <si>
    <t>합  계</t>
  </si>
  <si>
    <t>주철,스텐</t>
  </si>
  <si>
    <t>보도구간</t>
  </si>
  <si>
    <t>포    터</t>
  </si>
  <si>
    <t>전자식자동점멸기 신설</t>
  </si>
  <si>
    <t xml:space="preserve">    Q=60xqxfxEx1/Cm= 2.7 ㎡/hr</t>
  </si>
  <si>
    <t>산근   9 호표 :부  설 (백0.4㎥90%+인10% T=20㎝) a 당</t>
  </si>
  <si>
    <t>혼합골재</t>
  </si>
  <si>
    <t>T=20㎝</t>
  </si>
  <si>
    <t>통신 기판</t>
  </si>
  <si>
    <t>(L=20km 기준) 구역화물</t>
  </si>
  <si>
    <t>M3</t>
  </si>
  <si>
    <t>600V F-CV 2C 4㎟</t>
  </si>
  <si>
    <t>EA</t>
  </si>
  <si>
    <t>되메우기(인10+기90)</t>
  </si>
  <si>
    <t>화성 비봉 (L =20km)</t>
  </si>
  <si>
    <t>산      출      근      거</t>
  </si>
  <si>
    <t>모래</t>
  </si>
  <si>
    <t>산근  14 호표 :무근콘크리트깨기(0.4㎥) (평균두께 T=30cm 미만) M3 당</t>
  </si>
  <si>
    <t>산근  8호표</t>
  </si>
  <si>
    <t>전기맨홀(사각)</t>
  </si>
  <si>
    <t>합성수지 전기함 신설</t>
  </si>
  <si>
    <t>㎥</t>
  </si>
  <si>
    <t>1) 콤팩트 (1.5ton)</t>
  </si>
  <si>
    <t>㎡</t>
  </si>
  <si>
    <t>터파기</t>
  </si>
  <si>
    <t>콘크리트 포장깨기(기계)</t>
  </si>
  <si>
    <t>건 설 협 회</t>
  </si>
  <si>
    <t>제   6호표</t>
  </si>
  <si>
    <t>일 위 대 가  목 록 표</t>
  </si>
  <si>
    <t>파워 기판</t>
  </si>
  <si>
    <t>EL 55W</t>
  </si>
  <si>
    <t>EOCR-SS</t>
  </si>
  <si>
    <t>케이블 교체</t>
  </si>
  <si>
    <t>AC,DC</t>
  </si>
  <si>
    <t>수중케이블</t>
  </si>
  <si>
    <t>무근콘크리트깨기(0.4㎥)</t>
  </si>
  <si>
    <t>핸드홀 신설</t>
  </si>
  <si>
    <t>◈ 되메우기 (백호우 0.4 ㎥) ; ㎥당</t>
  </si>
  <si>
    <t>HI  22mm</t>
  </si>
  <si>
    <t>5TON</t>
  </si>
  <si>
    <t>잡재료비</t>
  </si>
  <si>
    <t>0.66*0.37*H1.6</t>
  </si>
  <si>
    <t xml:space="preserve"> H = 0.15 ,E=0.3 , P=57회</t>
  </si>
  <si>
    <t>400*400*300</t>
  </si>
  <si>
    <t>규  격</t>
  </si>
  <si>
    <t>3KW이하</t>
  </si>
  <si>
    <t>보통인부</t>
  </si>
  <si>
    <t>산근  9호표</t>
  </si>
  <si>
    <t>백호우0.7+덤프15톤</t>
  </si>
  <si>
    <t>산근  12 호표 :쇄석자갈 운반 (화성 비봉) ㎥ 당</t>
  </si>
  <si>
    <t>대형브레이카+백호우0.4㎥</t>
  </si>
  <si>
    <t>3P</t>
  </si>
  <si>
    <t>접지동봉 매설</t>
  </si>
  <si>
    <t xml:space="preserve"> t2 = (20/35+20/35)x60 = 68.57</t>
  </si>
  <si>
    <t>485</t>
  </si>
  <si>
    <t>LED 1W</t>
  </si>
  <si>
    <t>터파기(0∼1)</t>
  </si>
  <si>
    <t>단위</t>
  </si>
  <si>
    <t>콘센트(매입)</t>
  </si>
  <si>
    <t>조  달  청</t>
  </si>
  <si>
    <t>되메우기</t>
  </si>
  <si>
    <t xml:space="preserve"> L=20km</t>
  </si>
  <si>
    <t>번호</t>
  </si>
  <si>
    <t>비포장구간(인10:기90)</t>
  </si>
  <si>
    <t>합판거푸집</t>
  </si>
  <si>
    <t xml:space="preserve">      t1=qx10= 117.2</t>
  </si>
  <si>
    <t>보조기층(T=20cm)9+1</t>
  </si>
  <si>
    <t>산근  5호표</t>
  </si>
  <si>
    <t>잔토처리(인10+기90)</t>
  </si>
  <si>
    <t>600V F-CV 3C/4㎟</t>
    <phoneticPr fontId="6" type="noConversion"/>
  </si>
  <si>
    <t>600V F-CV 3C 4㎟</t>
    <phoneticPr fontId="6" type="noConversion"/>
  </si>
  <si>
    <t>공 사 원 가 계 산 서</t>
    <phoneticPr fontId="7" type="noConversion"/>
  </si>
  <si>
    <t>비 목</t>
    <phoneticPr fontId="7" type="noConversion"/>
  </si>
  <si>
    <t>구  분</t>
    <phoneticPr fontId="7" type="noConversion"/>
  </si>
  <si>
    <t>경  비</t>
    <phoneticPr fontId="7" type="noConversion"/>
  </si>
  <si>
    <t>구성비</t>
    <phoneticPr fontId="7" type="noConversion"/>
  </si>
  <si>
    <t>비   고</t>
    <phoneticPr fontId="7" type="noConversion"/>
  </si>
  <si>
    <t>재
료
비</t>
    <phoneticPr fontId="7" type="noConversion"/>
  </si>
  <si>
    <t>A1</t>
    <phoneticPr fontId="7" type="noConversion"/>
  </si>
  <si>
    <t>직접재료비</t>
    <phoneticPr fontId="7" type="noConversion"/>
  </si>
  <si>
    <t>A2</t>
    <phoneticPr fontId="7" type="noConversion"/>
  </si>
  <si>
    <t>간접재료비</t>
    <phoneticPr fontId="13" type="noConversion"/>
  </si>
  <si>
    <t>A</t>
    <phoneticPr fontId="7" type="noConversion"/>
  </si>
  <si>
    <t>소     계</t>
    <phoneticPr fontId="7" type="noConversion"/>
  </si>
  <si>
    <t>(A1+A2)</t>
    <phoneticPr fontId="7" type="noConversion"/>
  </si>
  <si>
    <t>노
무
비</t>
    <phoneticPr fontId="7" type="noConversion"/>
  </si>
  <si>
    <t>B1</t>
    <phoneticPr fontId="7" type="noConversion"/>
  </si>
  <si>
    <t>직접노무비</t>
    <phoneticPr fontId="7" type="noConversion"/>
  </si>
  <si>
    <t>B2</t>
    <phoneticPr fontId="7" type="noConversion"/>
  </si>
  <si>
    <t>간접노무비</t>
    <phoneticPr fontId="7" type="noConversion"/>
  </si>
  <si>
    <t>B</t>
    <phoneticPr fontId="7" type="noConversion"/>
  </si>
  <si>
    <t>(B1+B2)</t>
    <phoneticPr fontId="7" type="noConversion"/>
  </si>
  <si>
    <t>C1</t>
    <phoneticPr fontId="7" type="noConversion"/>
  </si>
  <si>
    <t>기계경비</t>
    <phoneticPr fontId="7" type="noConversion"/>
  </si>
  <si>
    <t>C2</t>
    <phoneticPr fontId="7" type="noConversion"/>
  </si>
  <si>
    <t>산재보험료</t>
    <phoneticPr fontId="7" type="noConversion"/>
  </si>
  <si>
    <t>모든 면허공사</t>
    <phoneticPr fontId="13" type="noConversion"/>
  </si>
  <si>
    <t>C3</t>
    <phoneticPr fontId="7" type="noConversion"/>
  </si>
  <si>
    <t>고용보험료</t>
    <phoneticPr fontId="7" type="noConversion"/>
  </si>
  <si>
    <t>4천만원이상공사</t>
    <phoneticPr fontId="13" type="noConversion"/>
  </si>
  <si>
    <t>C4</t>
    <phoneticPr fontId="7" type="noConversion"/>
  </si>
  <si>
    <t>건강보험료</t>
    <phoneticPr fontId="7" type="noConversion"/>
  </si>
  <si>
    <t>1개월이상공사</t>
    <phoneticPr fontId="13" type="noConversion"/>
  </si>
  <si>
    <t>C5</t>
  </si>
  <si>
    <t>C6</t>
  </si>
  <si>
    <t>연금보험료</t>
    <phoneticPr fontId="7" type="noConversion"/>
  </si>
  <si>
    <t>C7</t>
  </si>
  <si>
    <t>C8</t>
  </si>
  <si>
    <t>기타경비</t>
    <phoneticPr fontId="7" type="noConversion"/>
  </si>
  <si>
    <t>C</t>
    <phoneticPr fontId="7" type="noConversion"/>
  </si>
  <si>
    <t>(C1+C2+C3+C4+C5+C6+C7)</t>
    <phoneticPr fontId="7" type="noConversion"/>
  </si>
  <si>
    <t>D. 합      계</t>
    <phoneticPr fontId="7" type="noConversion"/>
  </si>
  <si>
    <t>(A+B+C)</t>
    <phoneticPr fontId="7" type="noConversion"/>
  </si>
  <si>
    <t>E. 일반관리비</t>
    <phoneticPr fontId="7" type="noConversion"/>
  </si>
  <si>
    <t>F. 소     계</t>
    <phoneticPr fontId="7" type="noConversion"/>
  </si>
  <si>
    <t xml:space="preserve"> </t>
    <phoneticPr fontId="12" type="noConversion"/>
  </si>
  <si>
    <t>(D+E)</t>
    <phoneticPr fontId="7" type="noConversion"/>
  </si>
  <si>
    <t>x</t>
    <phoneticPr fontId="13" type="noConversion"/>
  </si>
  <si>
    <t>H. 공 급 가 액</t>
    <phoneticPr fontId="7" type="noConversion"/>
  </si>
  <si>
    <t>(F+G)</t>
    <phoneticPr fontId="7" type="noConversion"/>
  </si>
  <si>
    <t>I. 부가가치세</t>
    <phoneticPr fontId="7" type="noConversion"/>
  </si>
  <si>
    <t>(H)*10%</t>
    <phoneticPr fontId="7" type="noConversion"/>
  </si>
  <si>
    <t>J. 도 급 액</t>
    <phoneticPr fontId="12" type="noConversion"/>
  </si>
  <si>
    <t>(H+I)</t>
    <phoneticPr fontId="7" type="noConversion"/>
  </si>
  <si>
    <t>총      계</t>
    <phoneticPr fontId="7" type="noConversion"/>
  </si>
  <si>
    <t>(J+K)</t>
    <phoneticPr fontId="7" type="noConversion"/>
  </si>
  <si>
    <t>수량</t>
    <phoneticPr fontId="6" type="noConversion"/>
  </si>
  <si>
    <t>경
비</t>
    <phoneticPr fontId="7" type="noConversion"/>
  </si>
  <si>
    <t>순
공
사
비</t>
    <phoneticPr fontId="12" type="noConversion"/>
  </si>
  <si>
    <t>전기공사기사</t>
    <phoneticPr fontId="6" type="noConversion"/>
  </si>
  <si>
    <t>인</t>
    <phoneticPr fontId="6" type="noConversion"/>
  </si>
  <si>
    <t>LED램프 교체</t>
    <phoneticPr fontId="6" type="noConversion"/>
  </si>
  <si>
    <t>PC글러브 교체</t>
    <phoneticPr fontId="6" type="noConversion"/>
  </si>
  <si>
    <t>개</t>
    <phoneticPr fontId="6" type="noConversion"/>
  </si>
  <si>
    <t>보안등 누전회로탐사</t>
    <phoneticPr fontId="6" type="noConversion"/>
  </si>
  <si>
    <t>횟수</t>
    <phoneticPr fontId="6" type="noConversion"/>
  </si>
  <si>
    <t>제   10호표</t>
  </si>
  <si>
    <t>제   11호표</t>
  </si>
  <si>
    <t>제   12호표</t>
  </si>
  <si>
    <t>제   13호표</t>
  </si>
  <si>
    <t>제   14호표</t>
  </si>
  <si>
    <t>제   15호표</t>
  </si>
  <si>
    <t>제   16호표</t>
  </si>
  <si>
    <t>제   17호표</t>
  </si>
  <si>
    <t>제   18호표</t>
  </si>
  <si>
    <t>제   19호표</t>
  </si>
  <si>
    <t>제   20호표</t>
  </si>
  <si>
    <t>제   22호표</t>
  </si>
  <si>
    <t>제   23호표</t>
  </si>
  <si>
    <t>제   24호표</t>
  </si>
  <si>
    <t>제   25호표</t>
  </si>
  <si>
    <t>제   26호표</t>
  </si>
  <si>
    <t>제   27호표</t>
  </si>
  <si>
    <t>제   28호표</t>
  </si>
  <si>
    <t>제   29호표</t>
  </si>
  <si>
    <t>제   30호표</t>
  </si>
  <si>
    <t>제   31호표</t>
  </si>
  <si>
    <t>제   32호표</t>
  </si>
  <si>
    <t>제   33호표</t>
  </si>
  <si>
    <t>제   34호표</t>
  </si>
  <si>
    <t>제   35호표</t>
  </si>
  <si>
    <t>제   36호표</t>
  </si>
  <si>
    <t>제   37호표</t>
  </si>
  <si>
    <t>제   38호표</t>
  </si>
  <si>
    <t>제   39호표</t>
  </si>
  <si>
    <t>제   40호표</t>
  </si>
  <si>
    <t>제   41호표</t>
  </si>
  <si>
    <t>제   42호표</t>
  </si>
  <si>
    <t>제   43호표</t>
  </si>
  <si>
    <t>제   44호표</t>
  </si>
  <si>
    <t>제   45호표</t>
  </si>
  <si>
    <t>제   46호표</t>
  </si>
  <si>
    <t>제   47호표</t>
  </si>
  <si>
    <t>제   48호표</t>
  </si>
  <si>
    <t>제   49호표</t>
  </si>
  <si>
    <t>제   50호표</t>
  </si>
  <si>
    <t>제   51호표</t>
  </si>
  <si>
    <t>제   52호표</t>
  </si>
  <si>
    <t>제   53호표</t>
  </si>
  <si>
    <t>제   54호표</t>
  </si>
  <si>
    <t>제   55호표</t>
  </si>
  <si>
    <t>제   56호표</t>
  </si>
  <si>
    <t>제   57호표</t>
  </si>
  <si>
    <t>제   58호표</t>
  </si>
  <si>
    <t>제   59호표</t>
  </si>
  <si>
    <t>제   60호표</t>
  </si>
  <si>
    <t>제   61호표</t>
  </si>
  <si>
    <t>제   62호표</t>
  </si>
  <si>
    <t>제   63호표</t>
  </si>
  <si>
    <t>제   64호표</t>
  </si>
  <si>
    <t>제   65호표</t>
  </si>
  <si>
    <t>제   66호표</t>
  </si>
  <si>
    <t>제   67호표</t>
  </si>
  <si>
    <t>제   68호표</t>
  </si>
  <si>
    <t>제   69호표</t>
  </si>
  <si>
    <t>제   70호표</t>
  </si>
  <si>
    <t>제   71호표</t>
  </si>
  <si>
    <t>제   72호표</t>
  </si>
  <si>
    <t>제   73호표</t>
  </si>
  <si>
    <t>제   74호표</t>
  </si>
  <si>
    <t>제   75호표</t>
  </si>
  <si>
    <t>제   76호표</t>
  </si>
  <si>
    <t>제   77호표</t>
  </si>
  <si>
    <t>제   78호표</t>
  </si>
  <si>
    <t>제   79호표</t>
  </si>
  <si>
    <t>제   80호표</t>
  </si>
  <si>
    <t>제   81호표</t>
  </si>
  <si>
    <t>제   82호표</t>
  </si>
  <si>
    <t>케이블 신설</t>
    <phoneticPr fontId="6" type="noConversion"/>
  </si>
  <si>
    <t>절연난연케이블</t>
    <phoneticPr fontId="6" type="noConversion"/>
  </si>
  <si>
    <t>절연난연케이블</t>
    <phoneticPr fontId="6" type="noConversion"/>
  </si>
  <si>
    <t>600V F-CV 3C 4㎟</t>
    <phoneticPr fontId="6" type="noConversion"/>
  </si>
  <si>
    <t>600V VCT 3C 4㎟</t>
    <phoneticPr fontId="6" type="noConversion"/>
  </si>
  <si>
    <t>절연난연케이블</t>
    <phoneticPr fontId="6" type="noConversion"/>
  </si>
  <si>
    <t>전품 5-1</t>
    <phoneticPr fontId="6" type="noConversion"/>
  </si>
  <si>
    <t>전품 3-38</t>
    <phoneticPr fontId="6" type="noConversion"/>
  </si>
  <si>
    <t>전품 5-27</t>
    <phoneticPr fontId="6" type="noConversion"/>
  </si>
  <si>
    <t>전품 5-26</t>
    <phoneticPr fontId="6" type="noConversion"/>
  </si>
  <si>
    <t>전품 5-55</t>
    <phoneticPr fontId="6" type="noConversion"/>
  </si>
  <si>
    <t>LED 옥외시계설치</t>
    <phoneticPr fontId="6" type="noConversion"/>
  </si>
  <si>
    <t>24OR(GPS)</t>
    <phoneticPr fontId="6" type="noConversion"/>
  </si>
  <si>
    <t>개</t>
    <phoneticPr fontId="6" type="noConversion"/>
  </si>
  <si>
    <t>시간</t>
    <phoneticPr fontId="6" type="noConversion"/>
  </si>
  <si>
    <t>LED 옥외시계</t>
    <phoneticPr fontId="6" type="noConversion"/>
  </si>
  <si>
    <t>PC글러브 교체</t>
    <phoneticPr fontId="6" type="noConversion"/>
  </si>
  <si>
    <t>16인치 상부증착</t>
    <phoneticPr fontId="6" type="noConversion"/>
  </si>
  <si>
    <t>개</t>
    <phoneticPr fontId="6" type="noConversion"/>
  </si>
  <si>
    <t>상부증착,불투명샌딩</t>
    <phoneticPr fontId="6" type="noConversion"/>
  </si>
  <si>
    <t>CDM램프교체</t>
    <phoneticPr fontId="6" type="noConversion"/>
  </si>
  <si>
    <t>70W</t>
    <phoneticPr fontId="6" type="noConversion"/>
  </si>
  <si>
    <t>CDM램프</t>
    <phoneticPr fontId="6" type="noConversion"/>
  </si>
  <si>
    <t>CDM램프</t>
    <phoneticPr fontId="6" type="noConversion"/>
  </si>
  <si>
    <t>CDM안정기</t>
    <phoneticPr fontId="6" type="noConversion"/>
  </si>
  <si>
    <t>70W</t>
    <phoneticPr fontId="6" type="noConversion"/>
  </si>
  <si>
    <t>CDM안정기교체</t>
    <phoneticPr fontId="6" type="noConversion"/>
  </si>
  <si>
    <t>CDM안정기</t>
    <phoneticPr fontId="6" type="noConversion"/>
  </si>
  <si>
    <t>전품 5-19</t>
    <phoneticPr fontId="6" type="noConversion"/>
  </si>
  <si>
    <t>전품 5-23</t>
    <phoneticPr fontId="6" type="noConversion"/>
  </si>
  <si>
    <t>전품 5-21</t>
    <phoneticPr fontId="6" type="noConversion"/>
  </si>
  <si>
    <t>전품 4-77</t>
    <phoneticPr fontId="6" type="noConversion"/>
  </si>
  <si>
    <t>전품 4-78</t>
    <phoneticPr fontId="6" type="noConversion"/>
  </si>
  <si>
    <t>전품 5-22</t>
    <phoneticPr fontId="6" type="noConversion"/>
  </si>
  <si>
    <t>전품 5-18-2</t>
    <phoneticPr fontId="6" type="noConversion"/>
  </si>
  <si>
    <t>보통인부</t>
    <phoneticPr fontId="6" type="noConversion"/>
  </si>
  <si>
    <t>전품 5-4</t>
    <phoneticPr fontId="6" type="noConversion"/>
  </si>
  <si>
    <t>건설기계</t>
    <phoneticPr fontId="6" type="noConversion"/>
  </si>
  <si>
    <t>전기공사기사</t>
    <phoneticPr fontId="6" type="noConversion"/>
  </si>
  <si>
    <t>인</t>
    <phoneticPr fontId="6" type="noConversion"/>
  </si>
  <si>
    <t>저압케이블전공</t>
    <phoneticPr fontId="6" type="noConversion"/>
  </si>
  <si>
    <t>50W</t>
    <phoneticPr fontId="6" type="noConversion"/>
  </si>
  <si>
    <t>절연바스켓트럭</t>
    <phoneticPr fontId="6" type="noConversion"/>
  </si>
  <si>
    <t>시간</t>
    <phoneticPr fontId="6" type="noConversion"/>
  </si>
  <si>
    <t>전품 5-51</t>
    <phoneticPr fontId="6" type="noConversion"/>
  </si>
  <si>
    <t>재실감지센서 교체</t>
    <phoneticPr fontId="6" type="noConversion"/>
  </si>
  <si>
    <t>재실감지센서</t>
    <phoneticPr fontId="6" type="noConversion"/>
  </si>
  <si>
    <t>멀티센서(인지)</t>
    <phoneticPr fontId="6" type="noConversion"/>
  </si>
  <si>
    <t>멀티센서(인지센서)</t>
    <phoneticPr fontId="6" type="noConversion"/>
  </si>
  <si>
    <t>재실감지센서</t>
    <phoneticPr fontId="6" type="noConversion"/>
  </si>
  <si>
    <t>개</t>
    <phoneticPr fontId="6" type="noConversion"/>
  </si>
  <si>
    <t>배선용차단기교체</t>
    <phoneticPr fontId="6" type="noConversion"/>
  </si>
  <si>
    <t>전기설비 응급복구</t>
    <phoneticPr fontId="6" type="noConversion"/>
  </si>
  <si>
    <t>원격제어반 신설</t>
    <phoneticPr fontId="6" type="noConversion"/>
  </si>
  <si>
    <t>공원등 기초</t>
    <phoneticPr fontId="6" type="noConversion"/>
  </si>
  <si>
    <t>제어반 기초</t>
    <phoneticPr fontId="6" type="noConversion"/>
  </si>
  <si>
    <t>G. 이     윤</t>
    <phoneticPr fontId="7" type="noConversion"/>
  </si>
  <si>
    <t>금속가요전선관</t>
    <phoneticPr fontId="6" type="noConversion"/>
  </si>
  <si>
    <t>경질비닐PVC전선관</t>
    <phoneticPr fontId="6" type="noConversion"/>
  </si>
  <si>
    <t>누전차단기교체</t>
    <phoneticPr fontId="6" type="noConversion"/>
  </si>
  <si>
    <t>전열기기 설치</t>
    <phoneticPr fontId="6" type="noConversion"/>
  </si>
  <si>
    <t>공원등주</t>
    <phoneticPr fontId="6" type="noConversion"/>
  </si>
  <si>
    <t>LED 등기구</t>
    <phoneticPr fontId="6" type="noConversion"/>
  </si>
  <si>
    <t>LED 공원등</t>
    <phoneticPr fontId="6" type="noConversion"/>
  </si>
  <si>
    <t>램프</t>
    <phoneticPr fontId="6" type="noConversion"/>
  </si>
  <si>
    <t>환풍기</t>
    <phoneticPr fontId="6" type="noConversion"/>
  </si>
  <si>
    <t>제   7 호표 :케이블 교체 (600V F-CV 2C 4㎟) M 당</t>
    <phoneticPr fontId="6" type="noConversion"/>
  </si>
  <si>
    <t>제   8 호표 :케이블 신설 (600V F-CV 2C 6㎟) M 당</t>
    <phoneticPr fontId="6" type="noConversion"/>
  </si>
  <si>
    <t>제  9 호표 :케이블 교체 (600V F-CV 2C 6㎟) M 당</t>
    <phoneticPr fontId="6" type="noConversion"/>
  </si>
  <si>
    <t>제  15 호표 :금속가요전선관-노출 (16mm비방수) M 당</t>
    <phoneticPr fontId="6" type="noConversion"/>
  </si>
  <si>
    <t>제  16 호표 :경질비닐PVC전선관-옥내 (HI 22mm) M 당</t>
    <phoneticPr fontId="6" type="noConversion"/>
  </si>
  <si>
    <t>제   7호표</t>
  </si>
  <si>
    <t>제   21호표</t>
  </si>
  <si>
    <t>제  17 호표 :공원등주 인력시공 (자재지급) 본 당</t>
    <phoneticPr fontId="6" type="noConversion"/>
  </si>
  <si>
    <t>제  18 호표 :공원등주 인력시공 (자재포함)) 본 당</t>
    <phoneticPr fontId="6" type="noConversion"/>
  </si>
  <si>
    <t>자재지급</t>
    <phoneticPr fontId="6" type="noConversion"/>
  </si>
  <si>
    <t>자재포함</t>
    <phoneticPr fontId="6" type="noConversion"/>
  </si>
  <si>
    <t>LED공원등 신설</t>
    <phoneticPr fontId="6" type="noConversion"/>
  </si>
  <si>
    <t>공원등주 인력시공</t>
    <phoneticPr fontId="6" type="noConversion"/>
  </si>
  <si>
    <t>배관용 구멍뚫기</t>
    <phoneticPr fontId="6" type="noConversion"/>
  </si>
  <si>
    <t>원격제어기 교체</t>
    <phoneticPr fontId="6" type="noConversion"/>
  </si>
  <si>
    <t>안정기함커버</t>
    <phoneticPr fontId="6" type="noConversion"/>
  </si>
  <si>
    <t xml:space="preserve">자재지급 </t>
    <phoneticPr fontId="6" type="noConversion"/>
  </si>
  <si>
    <t>30cm이하</t>
    <phoneticPr fontId="6" type="noConversion"/>
  </si>
  <si>
    <t>탐지장비 사용</t>
    <phoneticPr fontId="6" type="noConversion"/>
  </si>
  <si>
    <t>두께15mm</t>
    <phoneticPr fontId="6" type="noConversion"/>
  </si>
  <si>
    <t xml:space="preserve"> 500kw 이하</t>
    <phoneticPr fontId="6" type="noConversion"/>
  </si>
  <si>
    <t>전자접촉기교체</t>
    <phoneticPr fontId="6" type="noConversion"/>
  </si>
  <si>
    <t>계기용변성기 교체</t>
    <phoneticPr fontId="6" type="noConversion"/>
  </si>
  <si>
    <t>(B1)*4.5%</t>
    <phoneticPr fontId="7" type="noConversion"/>
  </si>
  <si>
    <t>계</t>
    <phoneticPr fontId="6" type="noConversion"/>
  </si>
  <si>
    <t>(B+C+E)*15%이내</t>
    <phoneticPr fontId="7" type="noConversion"/>
  </si>
  <si>
    <t>산근  2호표</t>
    <phoneticPr fontId="6" type="noConversion"/>
  </si>
  <si>
    <t>산근  7호표</t>
    <phoneticPr fontId="6" type="noConversion"/>
  </si>
  <si>
    <t>산근  3호표</t>
    <phoneticPr fontId="6" type="noConversion"/>
  </si>
  <si>
    <t>산근 10호표</t>
    <phoneticPr fontId="6" type="noConversion"/>
  </si>
  <si>
    <t>산근 14호표</t>
    <phoneticPr fontId="6" type="noConversion"/>
  </si>
  <si>
    <t>산근  9호표</t>
    <phoneticPr fontId="6" type="noConversion"/>
  </si>
  <si>
    <t>산근  5호표</t>
    <phoneticPr fontId="6" type="noConversion"/>
  </si>
  <si>
    <t>산근  6호표</t>
    <phoneticPr fontId="6" type="noConversion"/>
  </si>
  <si>
    <t>산근  8호표</t>
    <phoneticPr fontId="6" type="noConversion"/>
  </si>
  <si>
    <t>산근 13호표</t>
    <phoneticPr fontId="6" type="noConversion"/>
  </si>
  <si>
    <t>산근  4호표</t>
    <phoneticPr fontId="6" type="noConversion"/>
  </si>
  <si>
    <t>산근 11호표</t>
    <phoneticPr fontId="6" type="noConversion"/>
  </si>
  <si>
    <t>산근 12호표</t>
    <phoneticPr fontId="6" type="noConversion"/>
  </si>
  <si>
    <t>산근  1호표</t>
    <phoneticPr fontId="6" type="noConversion"/>
  </si>
  <si>
    <t>.</t>
    <phoneticPr fontId="6" type="noConversion"/>
  </si>
  <si>
    <t>전품 4-34</t>
    <phoneticPr fontId="6" type="noConversion"/>
  </si>
  <si>
    <t>보통인부</t>
    <phoneticPr fontId="6" type="noConversion"/>
  </si>
  <si>
    <t>신설노무비</t>
    <phoneticPr fontId="6" type="noConversion"/>
  </si>
  <si>
    <t>0.00462*1.4*1.5</t>
    <phoneticPr fontId="6" type="noConversion"/>
  </si>
  <si>
    <t>제   6 호표 :케이블 신설 (600V F-CV 2C 4㎟) M 당</t>
    <phoneticPr fontId="6" type="noConversion"/>
  </si>
  <si>
    <t>600V F-CV 2C/4㎟</t>
    <phoneticPr fontId="6" type="noConversion"/>
  </si>
  <si>
    <t>600V F-CV 2C 4㎟</t>
    <phoneticPr fontId="6" type="noConversion"/>
  </si>
  <si>
    <t>제   10 호표 :케이블 신설 (600V F-CV 3C 4㎟) M 당</t>
    <phoneticPr fontId="6" type="noConversion"/>
  </si>
  <si>
    <t>0.00462*2.0*1.5</t>
    <phoneticPr fontId="6" type="noConversion"/>
  </si>
  <si>
    <t>제  11 호표 :케이블 교체 (600V F-CV 3C 4㎟) M 당</t>
    <phoneticPr fontId="6" type="noConversion"/>
  </si>
  <si>
    <t>600V F-CV 3C/4㎟</t>
    <phoneticPr fontId="6" type="noConversion"/>
  </si>
  <si>
    <t>케이블 교체</t>
    <phoneticPr fontId="6" type="noConversion"/>
  </si>
  <si>
    <t>전품 5-27</t>
    <phoneticPr fontId="6" type="noConversion"/>
  </si>
  <si>
    <r>
      <rPr>
        <sz val="10"/>
        <rFont val="돋움"/>
        <family val="3"/>
        <charset val="129"/>
      </rPr>
      <t>방수형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접속함</t>
    </r>
    <phoneticPr fontId="6" type="noConversion"/>
  </si>
  <si>
    <r>
      <rPr>
        <sz val="10"/>
        <rFont val="돋움"/>
        <family val="3"/>
        <charset val="129"/>
      </rPr>
      <t>가로등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자동점멸기</t>
    </r>
    <phoneticPr fontId="6" type="noConversion"/>
  </si>
  <si>
    <t>방수형 접속함</t>
    <phoneticPr fontId="6" type="noConversion"/>
  </si>
  <si>
    <t>0.19*0.7</t>
    <phoneticPr fontId="6" type="noConversion"/>
  </si>
  <si>
    <t>방수형 접속함 신설</t>
    <phoneticPr fontId="6" type="noConversion"/>
  </si>
  <si>
    <t>누전차단기 내장</t>
    <phoneticPr fontId="6" type="noConversion"/>
  </si>
  <si>
    <t>제  19 호표 :공원등주 기계화시공 (1등용(자재지급)) 본 당</t>
    <phoneticPr fontId="6" type="noConversion"/>
  </si>
  <si>
    <t>제  20 호표 :공원등주 기계화시공 (자재포함)) 본 당</t>
    <phoneticPr fontId="6" type="noConversion"/>
  </si>
  <si>
    <t>공원등주 기계화시공</t>
    <phoneticPr fontId="6" type="noConversion"/>
  </si>
  <si>
    <t>건설기계운전사</t>
    <phoneticPr fontId="6" type="noConversion"/>
  </si>
  <si>
    <t>화물차운전사</t>
    <phoneticPr fontId="6" type="noConversion"/>
  </si>
  <si>
    <t>일반기계운전사</t>
    <phoneticPr fontId="6" type="noConversion"/>
  </si>
  <si>
    <t>용 접 공</t>
    <phoneticPr fontId="6" type="noConversion"/>
  </si>
  <si>
    <t>건 설 기 계  목 록 표</t>
    <phoneticPr fontId="6" type="noConversion"/>
  </si>
  <si>
    <t>진동롤러(핸드가이드식)</t>
    <phoneticPr fontId="6" type="noConversion"/>
  </si>
  <si>
    <t>플레이트콤팩터</t>
    <phoneticPr fontId="6" type="noConversion"/>
  </si>
  <si>
    <t>4430-0400</t>
    <phoneticPr fontId="6" type="noConversion"/>
  </si>
  <si>
    <t>1630-0080</t>
    <phoneticPr fontId="6" type="noConversion"/>
  </si>
  <si>
    <t>0201-0040</t>
    <phoneticPr fontId="6" type="noConversion"/>
  </si>
  <si>
    <t>덤프트럭</t>
    <phoneticPr fontId="6" type="noConversion"/>
  </si>
  <si>
    <t>기    종</t>
    <phoneticPr fontId="6" type="noConversion"/>
  </si>
  <si>
    <t xml:space="preserve"> A = 0.28 * 0.33 = 0.09 ㎡/회</t>
    <phoneticPr fontId="6" type="noConversion"/>
  </si>
  <si>
    <t>산근   1 호표 :다짐(램머) (렘머 80kg) ㎥ 당</t>
    <phoneticPr fontId="6" type="noConversion"/>
  </si>
  <si>
    <t>V = 1km/hr , W = 0.45m,  E = 0.6</t>
    <phoneticPr fontId="6" type="noConversion"/>
  </si>
  <si>
    <t>V = 1km/hr , W = 0.7m,  E = 0.6</t>
    <phoneticPr fontId="6" type="noConversion"/>
  </si>
  <si>
    <t>A = 1000 * V * W * E * 1 / (N * 100) = 0.35㎡/hr</t>
    <phoneticPr fontId="6" type="noConversion"/>
  </si>
  <si>
    <t>A = 1000 * V * W * E * 1 / (10x100) = 0.27㎡/hr</t>
    <phoneticPr fontId="6" type="noConversion"/>
  </si>
  <si>
    <t>◈ 잔토처리 L=20km : 백호우 0.4 ㎥당</t>
    <phoneticPr fontId="6" type="noConversion"/>
  </si>
  <si>
    <t xml:space="preserve"> f = 1.0, E = 0.9, cm = 19</t>
    <phoneticPr fontId="6" type="noConversion"/>
  </si>
  <si>
    <t xml:space="preserve"> n = 11.72 / (0.7x0.9) = 18.6회</t>
    <phoneticPr fontId="6" type="noConversion"/>
  </si>
  <si>
    <t xml:space="preserve"> t1 = 19 * 18.60 / (60x0.65) = 9.06</t>
    <phoneticPr fontId="6" type="noConversion"/>
  </si>
  <si>
    <t xml:space="preserve"> t2 = (20 / 35 + 20 / 35) * 60 = 68.57</t>
    <phoneticPr fontId="6" type="noConversion"/>
  </si>
  <si>
    <t xml:space="preserve"> t3 + t4 = 1.22,  t5 = 0.5</t>
    <phoneticPr fontId="6" type="noConversion"/>
  </si>
  <si>
    <t xml:space="preserve"> Cm = t1 + t2 + t3 + t4 + t5 = 79.35</t>
    <phoneticPr fontId="6" type="noConversion"/>
  </si>
  <si>
    <t>40kg</t>
    <phoneticPr fontId="6" type="noConversion"/>
  </si>
  <si>
    <t>q = 15 / 1.7 * 1 = 8.82 ㎥/대</t>
    <phoneticPr fontId="6" type="noConversion"/>
  </si>
  <si>
    <t xml:space="preserve">  f = 1, E = 0.9</t>
    <phoneticPr fontId="6" type="noConversion"/>
  </si>
  <si>
    <t>현장도착도</t>
    <phoneticPr fontId="6" type="noConversion"/>
  </si>
  <si>
    <t>PC글러브(불투명)</t>
    <phoneticPr fontId="6" type="noConversion"/>
  </si>
  <si>
    <t>LED램프</t>
    <phoneticPr fontId="6" type="noConversion"/>
  </si>
  <si>
    <t>LED옥외시계(GPS)</t>
    <phoneticPr fontId="6" type="noConversion"/>
  </si>
  <si>
    <t>14인치</t>
    <phoneticPr fontId="6" type="noConversion"/>
  </si>
  <si>
    <t>4M</t>
    <phoneticPr fontId="6" type="noConversion"/>
  </si>
  <si>
    <t>60W</t>
    <phoneticPr fontId="6" type="noConversion"/>
  </si>
  <si>
    <t>개</t>
    <phoneticPr fontId="6" type="noConversion"/>
  </si>
  <si>
    <t>본</t>
    <phoneticPr fontId="6" type="noConversion"/>
  </si>
  <si>
    <t>20W</t>
    <phoneticPr fontId="6" type="noConversion"/>
  </si>
  <si>
    <t>LED다운라이트</t>
    <phoneticPr fontId="6" type="noConversion"/>
  </si>
  <si>
    <t>등주(일반)</t>
    <phoneticPr fontId="6" type="noConversion"/>
  </si>
  <si>
    <t>제  14 호표 :배관용 구멍파기 (22mm이하) M 당</t>
    <phoneticPr fontId="6" type="noConversion"/>
  </si>
  <si>
    <t>전품 5-29-2</t>
    <phoneticPr fontId="6" type="noConversion"/>
  </si>
  <si>
    <t>제  21 호표 :LED공원등 신설 (보유자재) 개 당</t>
    <phoneticPr fontId="6" type="noConversion"/>
  </si>
  <si>
    <t>제  23 호표 :LED램프 교체(보유자재)  개 당</t>
    <phoneticPr fontId="6" type="noConversion"/>
  </si>
  <si>
    <t>제 24 호표 :LED램프 교체(자재포함) 개 당</t>
    <phoneticPr fontId="6" type="noConversion"/>
  </si>
  <si>
    <t>제  25 호표 :LED 옥외시계설치 개 당</t>
    <phoneticPr fontId="6" type="noConversion"/>
  </si>
  <si>
    <t>제  28 호표 :CDM램프교체 (70W) 개 당</t>
    <phoneticPr fontId="6" type="noConversion"/>
  </si>
  <si>
    <t>제  29 호표 :CDM안정기교체 (70W) 개 당</t>
    <phoneticPr fontId="6" type="noConversion"/>
  </si>
  <si>
    <t>제  30 호표 :공원등 기초(인10:기90) (0.5*0.8*H1.2) 개소 당</t>
    <phoneticPr fontId="6" type="noConversion"/>
  </si>
  <si>
    <t>제  31 호표 :제어반 기초(인10:기90) (0.66*0.37*H1.6) 개소 당</t>
    <phoneticPr fontId="6" type="noConversion"/>
  </si>
  <si>
    <t>제  32호표 :배선용차단기교체(MCCB) (ABS 30AF 32 2P) 개 당</t>
    <phoneticPr fontId="6" type="noConversion"/>
  </si>
  <si>
    <t>제  33 호표 :배선용차단기교체(MCCB) (ABS 50AF 50b 2P) 개 당</t>
    <phoneticPr fontId="6" type="noConversion"/>
  </si>
  <si>
    <t>제  34 호표 :누전차단기교체(ELB) (5~30A 2P) 개 당</t>
    <phoneticPr fontId="6" type="noConversion"/>
  </si>
  <si>
    <t>제  35 호표 :누전차단기교체(ELB) (40~50A 2P) 개 당</t>
    <phoneticPr fontId="6" type="noConversion"/>
  </si>
  <si>
    <t>제  36 호표 :전자접촉기교체(MC) (30AF이하) 개 당</t>
    <phoneticPr fontId="6" type="noConversion"/>
  </si>
  <si>
    <t>제  38 호표 :푸시버튼스위치 신설 (220V) 개 당</t>
    <phoneticPr fontId="6" type="noConversion"/>
  </si>
  <si>
    <t>제  41 호표 :릴레이 신설 (소켓포함) 개 당</t>
    <phoneticPr fontId="6" type="noConversion"/>
  </si>
  <si>
    <t>제  43 호표 :재실감지센서 교체 (일몰,일출) 개 당</t>
    <phoneticPr fontId="6" type="noConversion"/>
  </si>
  <si>
    <t>제  44 호표 :방수형 접속함 신설 (방폭형 2구) 개 당</t>
    <phoneticPr fontId="6" type="noConversion"/>
  </si>
  <si>
    <t>제  45 호표 :케이블절연측정 (1φ2w) 개소 당</t>
    <phoneticPr fontId="6" type="noConversion"/>
  </si>
  <si>
    <t>제  46 호표 :접지저항측정 개소 당</t>
    <phoneticPr fontId="6" type="noConversion"/>
  </si>
  <si>
    <t>제  47 호표 :공원등주안정기함커버 (주철,스테인레스) 개 당</t>
    <phoneticPr fontId="6" type="noConversion"/>
  </si>
  <si>
    <t>제  51 호표 :공원등원격제어반 신설 (광고형 CDMA(일체형)) 면 당</t>
    <phoneticPr fontId="6" type="noConversion"/>
  </si>
  <si>
    <t>제  52 호표 :공원등 표찰 (STS밴드식) 개 당</t>
    <phoneticPr fontId="6" type="noConversion"/>
  </si>
  <si>
    <t>제  53 호표 :전열기기(가전) 설치 (3KW이하) 대 당</t>
    <phoneticPr fontId="6" type="noConversion"/>
  </si>
  <si>
    <t>제  54 호표 :환풍기(벽면)설치 (날개직경30cm이하) 개 당</t>
    <phoneticPr fontId="6" type="noConversion"/>
  </si>
  <si>
    <t>제  55 호표 :전극봉 설치 및 조정 (3P) 대 당</t>
    <phoneticPr fontId="6" type="noConversion"/>
  </si>
  <si>
    <t>제  56 호표 :공원등원격제어기 교체 (CDMA 방식(보유자재사용)) 개 당</t>
    <phoneticPr fontId="6" type="noConversion"/>
  </si>
  <si>
    <t>제  57 호표 :합성수지 전기함 신설 (400*400*300) 개 당</t>
    <phoneticPr fontId="6" type="noConversion"/>
  </si>
  <si>
    <t>제  58 호표 :전기설비 응급복구 및 누전점검 (1톤더블캡(주간)) 시간 당</t>
    <phoneticPr fontId="6" type="noConversion"/>
  </si>
  <si>
    <t>제  59 호표 :보안등 누전회로탐사 개소 당</t>
    <phoneticPr fontId="6" type="noConversion"/>
  </si>
  <si>
    <t>제  60 호표 :배관용 구멍뚫기(코어드릴) (두께15mm이하, 지름25mm,벽) 개소 당</t>
    <phoneticPr fontId="6" type="noConversion"/>
  </si>
  <si>
    <t>제  61 호표 :접지동봉 매설 (14*1000㎜-1본) 개 당</t>
    <phoneticPr fontId="6" type="noConversion"/>
  </si>
  <si>
    <t>제  62 호표 :접지동봉 매설 (14*1000㎜-3본) 개 당</t>
    <phoneticPr fontId="6" type="noConversion"/>
  </si>
  <si>
    <t>제  63 호표 :핸드홀 신설 (600*600*600) 개 당</t>
    <phoneticPr fontId="6" type="noConversion"/>
  </si>
  <si>
    <t>제  64 호표 :계기용변성기 해체 및 설치 (동절기 분수가동중지 500kw) 대 당</t>
    <phoneticPr fontId="6" type="noConversion"/>
  </si>
  <si>
    <t>제  65 호표 :터파기(인10+기90) (백호우0.4, 견질토사) ㎥ 당</t>
    <phoneticPr fontId="6" type="noConversion"/>
  </si>
  <si>
    <t>제  66 호표 :보도블럭포장(고압) (소형고압) a 당</t>
    <phoneticPr fontId="6" type="noConversion"/>
  </si>
  <si>
    <t>제  68 호표 :관부사 (백호우0.4) ㎥ 당</t>
    <phoneticPr fontId="6" type="noConversion"/>
  </si>
  <si>
    <t>제  69 호표 :콘크리트 포장절단 M 당</t>
    <phoneticPr fontId="6" type="noConversion"/>
  </si>
  <si>
    <t>제  70 호표 :콘크리트 포장깨기(기계) (대형브레이카+백호우0.4㎥) ㎥ 당</t>
    <phoneticPr fontId="6" type="noConversion"/>
  </si>
  <si>
    <t>제  71 호표 :보조기층(T=20cm)9+1 (핸드 진동(백호0.4㎥)) a 당</t>
    <phoneticPr fontId="6" type="noConversion"/>
  </si>
  <si>
    <t>제  72 호표 :잔토처리(기계상차) (L=20km) ㎥ 당</t>
    <phoneticPr fontId="6" type="noConversion"/>
  </si>
  <si>
    <t>제  73 호표 :잔토처리(인10+기90) (백호우0.7+덤프15톤) ㎥ 당</t>
    <phoneticPr fontId="6" type="noConversion"/>
  </si>
  <si>
    <t>제  74 호표 :잔토처리(인력) (L=20km) ㎥ 당</t>
    <phoneticPr fontId="6" type="noConversion"/>
  </si>
  <si>
    <t>제  75 호표 :합판거푸집 (6회) ㎡ 당</t>
    <phoneticPr fontId="6" type="noConversion"/>
  </si>
  <si>
    <t>제  76 호표 :합판거푸집 ㎡ 당</t>
    <phoneticPr fontId="6" type="noConversion"/>
  </si>
  <si>
    <t>제  77 호표 :되메우기(인력) (인력) ㎥ 당</t>
    <phoneticPr fontId="6" type="noConversion"/>
  </si>
  <si>
    <t>제  78 호표 :되메우기(인10+기90) (백호우0.4) ㎥ 당</t>
    <phoneticPr fontId="6" type="noConversion"/>
  </si>
  <si>
    <t>제  79 호표 :쇄석콘크리트(δ=160kg/㎠) (소형 인력비빔타설) ㎥ 당</t>
    <phoneticPr fontId="6" type="noConversion"/>
  </si>
  <si>
    <t>제  80 호표 :터파기(0∼1) (인력 견질토사) ㎥ 당</t>
    <phoneticPr fontId="6" type="noConversion"/>
  </si>
  <si>
    <t>제  81 호표 :다짐 (램머 80㎏) ㎥ 당</t>
    <phoneticPr fontId="6" type="noConversion"/>
  </si>
  <si>
    <t>제  82 호표 :공원등 기초 앵커볼트 설치 (4개*1조) 조 당</t>
    <phoneticPr fontId="6" type="noConversion"/>
  </si>
  <si>
    <t>그라인더 날</t>
    <phoneticPr fontId="6" type="noConversion"/>
  </si>
  <si>
    <t>14인치</t>
    <phoneticPr fontId="6" type="noConversion"/>
  </si>
  <si>
    <t>개</t>
    <phoneticPr fontId="6" type="noConversion"/>
  </si>
  <si>
    <t>그라이더 날</t>
    <phoneticPr fontId="6" type="noConversion"/>
  </si>
  <si>
    <t>물</t>
    <phoneticPr fontId="6" type="noConversion"/>
  </si>
  <si>
    <t>14인치(355mm)</t>
    <phoneticPr fontId="6" type="noConversion"/>
  </si>
  <si>
    <t>잔토처리(인력상차)</t>
    <phoneticPr fontId="6" type="noConversion"/>
  </si>
  <si>
    <t>잔토처리(기계)</t>
    <phoneticPr fontId="6" type="noConversion"/>
  </si>
  <si>
    <t>25W</t>
    <phoneticPr fontId="6" type="noConversion"/>
  </si>
  <si>
    <t>볼라드조명</t>
    <phoneticPr fontId="6" type="noConversion"/>
  </si>
  <si>
    <t>볼라드 조명 인력시공</t>
    <phoneticPr fontId="6" type="noConversion"/>
  </si>
  <si>
    <t>제  49 호표 :볼라드 조명 인력시공 (자재지급) 본 당</t>
    <phoneticPr fontId="6" type="noConversion"/>
  </si>
  <si>
    <t>제  50 호표 :볼라드 조명 인력시공 (자재포함) 본 당</t>
    <phoneticPr fontId="6" type="noConversion"/>
  </si>
  <si>
    <t>(B)*1.01%</t>
    <phoneticPr fontId="7" type="noConversion"/>
  </si>
  <si>
    <t>커     터</t>
    <phoneticPr fontId="6" type="noConversion"/>
  </si>
  <si>
    <t>분  류</t>
    <phoneticPr fontId="6" type="noConversion"/>
  </si>
  <si>
    <t>60W</t>
    <phoneticPr fontId="6" type="noConversion"/>
  </si>
  <si>
    <t>300*780(GPS)</t>
    <phoneticPr fontId="6" type="noConversion"/>
  </si>
  <si>
    <t>PC글러브(14인치)</t>
    <phoneticPr fontId="6" type="noConversion"/>
  </si>
  <si>
    <t>제  26 호표 :PC글러브 교체 (14인치,상부증착) 개 당</t>
    <phoneticPr fontId="6" type="noConversion"/>
  </si>
  <si>
    <t>제  27 호표 :PC글러브 교체 (14인치(보유자재)) 개 당</t>
    <phoneticPr fontId="6" type="noConversion"/>
  </si>
  <si>
    <t>4M</t>
    <phoneticPr fontId="6" type="noConversion"/>
  </si>
  <si>
    <t>제  42 호표 :전자식자동점멸기 신설 (GPS) 개 당</t>
    <phoneticPr fontId="6" type="noConversion"/>
  </si>
  <si>
    <t>GPS</t>
    <phoneticPr fontId="6" type="noConversion"/>
  </si>
  <si>
    <t>볼라드 조명</t>
    <phoneticPr fontId="6" type="noConversion"/>
  </si>
  <si>
    <t>LED 25W</t>
    <phoneticPr fontId="6" type="noConversion"/>
  </si>
  <si>
    <t>보도블럭해체</t>
    <phoneticPr fontId="6" type="noConversion"/>
  </si>
  <si>
    <t>제  22 호표 :LED 공원등 신설 (50W이하) 개 당</t>
    <phoneticPr fontId="6" type="noConversion"/>
  </si>
  <si>
    <t>전품 5-26-3</t>
    <phoneticPr fontId="6" type="noConversion"/>
  </si>
  <si>
    <t>긴급출동</t>
    <phoneticPr fontId="6" type="noConversion"/>
  </si>
  <si>
    <t>시간</t>
    <phoneticPr fontId="6" type="noConversion"/>
  </si>
  <si>
    <t>거래가격 150</t>
    <phoneticPr fontId="6" type="noConversion"/>
  </si>
  <si>
    <t>소모자재(박리재 등)</t>
    <phoneticPr fontId="6" type="noConversion"/>
  </si>
  <si>
    <t>주자재비의 11%</t>
    <phoneticPr fontId="6" type="noConversion"/>
  </si>
  <si>
    <t>%</t>
    <phoneticPr fontId="6" type="noConversion"/>
  </si>
  <si>
    <t>기구손료</t>
    <phoneticPr fontId="6" type="noConversion"/>
  </si>
  <si>
    <t>노무비의 1%</t>
    <phoneticPr fontId="6" type="noConversion"/>
  </si>
  <si>
    <t>600V PNCT 3C 6㎟</t>
    <phoneticPr fontId="6" type="noConversion"/>
  </si>
  <si>
    <t>비닐코드케이블</t>
    <phoneticPr fontId="6" type="noConversion"/>
  </si>
  <si>
    <t>600V VCTF 2C/2.5SQ</t>
    <phoneticPr fontId="6" type="noConversion"/>
  </si>
  <si>
    <t>CVF 3C/4㎟</t>
    <phoneticPr fontId="6" type="noConversion"/>
  </si>
  <si>
    <t>F-GV, 4㎟</t>
    <phoneticPr fontId="6" type="noConversion"/>
  </si>
  <si>
    <t>ABS 32C 2P</t>
    <phoneticPr fontId="6" type="noConversion"/>
  </si>
  <si>
    <t>ABS 52C 2P</t>
    <phoneticPr fontId="6" type="noConversion"/>
  </si>
  <si>
    <t>EBE 52Fb 2P2E</t>
    <phoneticPr fontId="6" type="noConversion"/>
  </si>
  <si>
    <t>0230-0004</t>
    <phoneticPr fontId="6" type="noConversion"/>
  </si>
  <si>
    <t>Q = 3600 * q * k * f * E / Cm = 13.27 ㎥/hr</t>
    <phoneticPr fontId="6" type="noConversion"/>
  </si>
  <si>
    <t>420*220*280</t>
  </si>
  <si>
    <t>노인장기요양보험료</t>
    <phoneticPr fontId="7" type="noConversion"/>
  </si>
  <si>
    <t>산업안전보건관리비</t>
    <phoneticPr fontId="7" type="noConversion"/>
  </si>
  <si>
    <t>(B1)*3.545%</t>
    <phoneticPr fontId="7" type="noConversion"/>
  </si>
  <si>
    <t>하천녹지사업소</t>
    <phoneticPr fontId="11" type="noConversion"/>
  </si>
  <si>
    <t>(공원관리과)</t>
    <phoneticPr fontId="11" type="noConversion"/>
  </si>
  <si>
    <t>절연버킷트럭</t>
    <phoneticPr fontId="6" type="noConversion"/>
  </si>
  <si>
    <t>D10136-3005</t>
    <phoneticPr fontId="6" type="noConversion"/>
  </si>
  <si>
    <t>2024년 하반기</t>
    <phoneticPr fontId="6" type="noConversion"/>
  </si>
  <si>
    <t>2024년 상반기</t>
    <phoneticPr fontId="6" type="noConversion"/>
  </si>
  <si>
    <t>전품 5-24</t>
    <phoneticPr fontId="6" type="noConversion"/>
  </si>
  <si>
    <t>배전전공</t>
    <phoneticPr fontId="6" type="noConversion"/>
  </si>
  <si>
    <t>0.007*1.5</t>
    <phoneticPr fontId="6" type="noConversion"/>
  </si>
  <si>
    <t>0.018*1.5</t>
    <phoneticPr fontId="6" type="noConversion"/>
  </si>
  <si>
    <t>전품 4-31</t>
    <phoneticPr fontId="6" type="noConversion"/>
  </si>
  <si>
    <t>0.19*0.7*1.5</t>
    <phoneticPr fontId="6" type="noConversion"/>
  </si>
  <si>
    <t>0.26*0.7*1.5</t>
    <phoneticPr fontId="6" type="noConversion"/>
  </si>
  <si>
    <t>0.30*1.5</t>
    <phoneticPr fontId="6" type="noConversion"/>
  </si>
  <si>
    <t>제  37 호표 :스위치 박스 설치 (3개용 이상) 개 당</t>
    <phoneticPr fontId="6" type="noConversion"/>
  </si>
  <si>
    <t>전품 5-3</t>
    <phoneticPr fontId="6" type="noConversion"/>
  </si>
  <si>
    <t>제  39 호표 :타임스위치 설치 (24시간용) 개 당</t>
    <phoneticPr fontId="6" type="noConversion"/>
  </si>
  <si>
    <t>타임스위치 설치</t>
    <phoneticPr fontId="6" type="noConversion"/>
  </si>
  <si>
    <t>24시간용</t>
    <phoneticPr fontId="6" type="noConversion"/>
  </si>
  <si>
    <t>변전전공</t>
    <phoneticPr fontId="6" type="noConversion"/>
  </si>
  <si>
    <t>0.056*1.3</t>
    <phoneticPr fontId="6" type="noConversion"/>
  </si>
  <si>
    <t>전품 5-29</t>
    <phoneticPr fontId="6" type="noConversion"/>
  </si>
  <si>
    <t>0.18*1.5</t>
    <phoneticPr fontId="6" type="noConversion"/>
  </si>
  <si>
    <t>0.33*0.3</t>
    <phoneticPr fontId="6" type="noConversion"/>
  </si>
  <si>
    <t>제  40 호표 :전등스위치 (220V 단로형) 개 당</t>
    <phoneticPr fontId="6" type="noConversion"/>
  </si>
  <si>
    <t>단로형 220V 2구</t>
    <phoneticPr fontId="6" type="noConversion"/>
  </si>
  <si>
    <t>타임스위치</t>
    <phoneticPr fontId="6" type="noConversion"/>
  </si>
  <si>
    <t>12.0Tx1220mmx2400mm</t>
    <phoneticPr fontId="6" type="noConversion"/>
  </si>
  <si>
    <t>30mm</t>
    <phoneticPr fontId="6" type="noConversion"/>
  </si>
  <si>
    <t>40mm</t>
    <phoneticPr fontId="6" type="noConversion"/>
  </si>
  <si>
    <t>제  12 호표 :ELP 전선관 설치 (ELP 30mm) M 당</t>
    <phoneticPr fontId="6" type="noConversion"/>
  </si>
  <si>
    <t>제  13 호표 :ELP 전선관 설치 (ELP 40mm) M 당</t>
    <phoneticPr fontId="6" type="noConversion"/>
  </si>
  <si>
    <t>0.006*1.5</t>
    <phoneticPr fontId="6" type="noConversion"/>
  </si>
  <si>
    <t>0.014*1.5</t>
    <phoneticPr fontId="6" type="noConversion"/>
  </si>
  <si>
    <t>165*165</t>
    <phoneticPr fontId="6" type="noConversion"/>
  </si>
  <si>
    <t>GMC-9M</t>
    <phoneticPr fontId="6" type="noConversion"/>
  </si>
  <si>
    <t>GMC-12M</t>
    <phoneticPr fontId="6" type="noConversion"/>
  </si>
  <si>
    <t>일단소모갈</t>
    <phoneticPr fontId="6" type="noConversion"/>
  </si>
  <si>
    <t xml:space="preserve"> ：절연버킷트럭 (5Ton)【기계가격：197,350 천원】</t>
  </si>
  <si>
    <t>경    유</t>
  </si>
  <si>
    <t>저 유 황</t>
  </si>
  <si>
    <t>잡    품</t>
  </si>
  <si>
    <t>주연료비의 %</t>
  </si>
  <si>
    <t>건설기계운전사</t>
  </si>
  <si>
    <t>기계손료</t>
  </si>
  <si>
    <t>상각비:1000/정비비:778/관리비:583</t>
  </si>
  <si>
    <t>ELP 전선관 설치</t>
    <phoneticPr fontId="6" type="noConversion"/>
  </si>
  <si>
    <t>ELP 30mm</t>
    <phoneticPr fontId="6" type="noConversion"/>
  </si>
  <si>
    <t>ELP 40mm</t>
    <phoneticPr fontId="6" type="noConversion"/>
  </si>
  <si>
    <t>스위치박스 설치</t>
    <phoneticPr fontId="6" type="noConversion"/>
  </si>
  <si>
    <t>3개용 이상</t>
    <phoneticPr fontId="6" type="noConversion"/>
  </si>
  <si>
    <t>제  48 호표 :모갈(소켓)교체 (소) 개 당</t>
    <phoneticPr fontId="6" type="noConversion"/>
  </si>
  <si>
    <t>소</t>
    <phoneticPr fontId="6" type="noConversion"/>
  </si>
  <si>
    <t>(B)*3.56%</t>
    <phoneticPr fontId="7" type="noConversion"/>
  </si>
  <si>
    <t>(C4)*12.95%</t>
    <phoneticPr fontId="7" type="noConversion"/>
  </si>
  <si>
    <t xml:space="preserve">   2025년도</t>
    <phoneticPr fontId="11" type="noConversion"/>
  </si>
  <si>
    <t>핸드가이식진동롤러</t>
    <phoneticPr fontId="6" type="noConversion"/>
  </si>
  <si>
    <t>트럭탑재형크레인</t>
    <phoneticPr fontId="6" type="noConversion"/>
  </si>
  <si>
    <t>0602-0150</t>
    <phoneticPr fontId="6" type="noConversion"/>
  </si>
  <si>
    <t>대형 브레이커</t>
    <phoneticPr fontId="6" type="noConversion"/>
  </si>
  <si>
    <t>2105-0005</t>
    <phoneticPr fontId="6" type="noConversion"/>
  </si>
  <si>
    <t>1305-0007</t>
    <phoneticPr fontId="6" type="noConversion"/>
  </si>
  <si>
    <t>1730-0015</t>
    <phoneticPr fontId="6" type="noConversion"/>
  </si>
  <si>
    <t>합  계</t>
    <phoneticPr fontId="6" type="noConversion"/>
  </si>
  <si>
    <t xml:space="preserve">   Cm = 15sec(90도 선회)</t>
    <phoneticPr fontId="6" type="noConversion"/>
  </si>
  <si>
    <t>산근   6 호표 :다짐(핸드) (핸드가이식진동롤러) a 당</t>
    <phoneticPr fontId="6" type="noConversion"/>
  </si>
  <si>
    <t>N = 12</t>
    <phoneticPr fontId="6" type="noConversion"/>
  </si>
  <si>
    <t>1)운반비 (15 ton 덤프)</t>
  </si>
  <si>
    <t>1. 부 설 (백호우 0.4㎥ 90%) a당</t>
  </si>
  <si>
    <t>Q = 3600 * q * k * f * E / Cm</t>
    <phoneticPr fontId="6" type="noConversion"/>
  </si>
  <si>
    <t>E = 0.70, Cm = 15sec(90도 선회)</t>
    <phoneticPr fontId="6" type="noConversion"/>
  </si>
  <si>
    <t xml:space="preserve">      계</t>
  </si>
  <si>
    <t>작업속도 : 50cm/분 = 30m/hr</t>
    <phoneticPr fontId="6" type="noConversion"/>
  </si>
  <si>
    <t>1,355.31 * 0.04 / 1.1 =</t>
    <phoneticPr fontId="6" type="noConversion"/>
  </si>
  <si>
    <t xml:space="preserve">    t5=0.5  E=0.9</t>
    <phoneticPr fontId="6" type="noConversion"/>
  </si>
  <si>
    <t xml:space="preserve">    Cm=t1+t2+t3+t4+t5= 187.49 ,  f=1/1.25= 0.8</t>
    <phoneticPr fontId="6" type="noConversion"/>
  </si>
  <si>
    <t xml:space="preserve">  2)작업 보조원</t>
  </si>
  <si>
    <t xml:space="preserve"> Q = A * N * H * E / P 에서</t>
    <phoneticPr fontId="6" type="noConversion"/>
  </si>
  <si>
    <t xml:space="preserve"> N = 36,000회/hr</t>
    <phoneticPr fontId="6" type="noConversion"/>
  </si>
  <si>
    <t xml:space="preserve"> Q = A * N * H * E / P = 2.56 ㎥/hr</t>
    <phoneticPr fontId="6" type="noConversion"/>
  </si>
  <si>
    <t>산근   2 호표 :터파기 (백호우 0.4㎥(견질토사)) ㎥ 당</t>
    <phoneticPr fontId="6" type="noConversion"/>
  </si>
  <si>
    <t xml:space="preserve">    E = 0.65, f = 1/1.25= 0.8</t>
    <phoneticPr fontId="6" type="noConversion"/>
  </si>
  <si>
    <t xml:space="preserve">    Q = 3600*0.4*0.9*0.8*0.65/15 = 44.92 ㎥/hr</t>
    <phoneticPr fontId="6" type="noConversion"/>
  </si>
  <si>
    <t xml:space="preserve">   q = 0.4㎥,   K = 0.9,   f = 1,    E = 0.70</t>
    <phoneticPr fontId="6" type="noConversion"/>
  </si>
  <si>
    <t xml:space="preserve">   Cm = 15sec(90도 선회)</t>
    <phoneticPr fontId="6" type="noConversion"/>
  </si>
  <si>
    <t xml:space="preserve">  Q = 3600*0.4*0.9*1*0.70*1/15 = 60.48㎥/hr</t>
    <phoneticPr fontId="6" type="noConversion"/>
  </si>
  <si>
    <t xml:space="preserve">   q = 0.4㎥,   K = 0.9 ,   f = 1,    E = 0.70</t>
    <phoneticPr fontId="6" type="noConversion"/>
  </si>
  <si>
    <t>합  계</t>
    <phoneticPr fontId="6" type="noConversion"/>
  </si>
  <si>
    <t>1) 핸드가이드 진동롤러 (0.7ton)</t>
    <phoneticPr fontId="6" type="noConversion"/>
  </si>
  <si>
    <t>N= 10</t>
    <phoneticPr fontId="6" type="noConversion"/>
  </si>
  <si>
    <t xml:space="preserve">  q = 0.4, k = 0.9, f = 0.90/1.275=0.71, e = 0.70, cm=19</t>
    <phoneticPr fontId="6" type="noConversion"/>
  </si>
  <si>
    <t xml:space="preserve"> q = 15 / 1.6 * 1.25 = 11.72 ㎥/대</t>
    <phoneticPr fontId="6" type="noConversion"/>
  </si>
  <si>
    <t xml:space="preserve"> Q = 60 *q * f * E * 1 / Cm = 7.98 ㎥/hr</t>
    <phoneticPr fontId="6" type="noConversion"/>
  </si>
  <si>
    <t>q = 0.4, k = 0.9, f = 1</t>
    <phoneticPr fontId="6" type="noConversion"/>
  </si>
  <si>
    <t>산근  10 호표 :콘크리트포장절단-커터 (320-400mm) M 당</t>
    <phoneticPr fontId="6" type="noConversion"/>
  </si>
  <si>
    <t>◈ 콘크리트캇타 M당</t>
    <phoneticPr fontId="6" type="noConversion"/>
  </si>
  <si>
    <t>◈ 시멘트운반(자재대포함) 대 당</t>
    <phoneticPr fontId="6" type="noConversion"/>
  </si>
  <si>
    <t xml:space="preserve"> (1대 = 40kg, 8 / 0.04 = 200대)</t>
    <phoneticPr fontId="6" type="noConversion"/>
  </si>
  <si>
    <t xml:space="preserve">  n = 8.82 / 1.34 * 1.0 = 6.58 회/대</t>
    <phoneticPr fontId="6" type="noConversion"/>
  </si>
  <si>
    <t xml:space="preserve"> Cms=mxl+t1+t2= 1.8x8+10+14= 38.4</t>
    <phoneticPr fontId="6" type="noConversion"/>
  </si>
  <si>
    <t>1)상차임: 10/450x161,858x5= 17,984</t>
    <phoneticPr fontId="6" type="noConversion"/>
  </si>
  <si>
    <t xml:space="preserve">     치즐(0.4㎥) : 0.008본x56,000/3.3 = 135</t>
    <phoneticPr fontId="6" type="noConversion"/>
  </si>
  <si>
    <t xml:space="preserve">  4) 들어내기(백호우 0.4㎥)</t>
    <phoneticPr fontId="6" type="noConversion"/>
  </si>
  <si>
    <t>q = 0.4, f = 1/1.5 = 0.67, k = 0.55,</t>
    <phoneticPr fontId="6" type="noConversion"/>
  </si>
  <si>
    <t>E = 0.45, Cm = 18sec(135˚)</t>
    <phoneticPr fontId="6" type="noConversion"/>
  </si>
  <si>
    <t xml:space="preserve">  Q = 3600 * q * K * f * E / Cm = 60.48㎥/hr</t>
    <phoneticPr fontId="6" type="noConversion"/>
  </si>
  <si>
    <t xml:space="preserve">    q = 0.4, k = 0.9, cm = 15sec(90도 선회)</t>
    <phoneticPr fontId="6" type="noConversion"/>
  </si>
  <si>
    <t xml:space="preserve">  Q = 3600 * q * k * f * e / 츠 cm = 15sec(90도 선회)</t>
    <phoneticPr fontId="6" type="noConversion"/>
  </si>
  <si>
    <t xml:space="preserve">  Q = 3600 * q *k * f * e / cm = 42.94 ㎥/hr</t>
    <phoneticPr fontId="6" type="noConversion"/>
  </si>
  <si>
    <t>Q = 3600 * q * k * f * E / Cm = 60.48</t>
    <phoneticPr fontId="6" type="noConversion"/>
  </si>
  <si>
    <t>내선전공</t>
    <phoneticPr fontId="6" type="noConversion"/>
  </si>
  <si>
    <t>2.0*1.3</t>
    <phoneticPr fontId="6" type="noConversion"/>
  </si>
  <si>
    <t>전품 5-27-2</t>
    <phoneticPr fontId="6" type="noConversion"/>
  </si>
  <si>
    <t>0.2*1.3</t>
    <phoneticPr fontId="6" type="noConversion"/>
  </si>
  <si>
    <t>전품 3-34</t>
    <phoneticPr fontId="6" type="noConversion"/>
  </si>
  <si>
    <t>노무비: 33,665 / 2.56 = 13,573</t>
    <phoneticPr fontId="6" type="noConversion"/>
  </si>
  <si>
    <t>재료비: 1,110/ 2.56 = 411</t>
    <phoneticPr fontId="6" type="noConversion"/>
  </si>
  <si>
    <t>경  비: 478/ 2.56 = 192</t>
    <phoneticPr fontId="6" type="noConversion"/>
  </si>
  <si>
    <t xml:space="preserve">    노무비 : 53,207 / 44.92   = 1,264</t>
    <phoneticPr fontId="6" type="noConversion"/>
  </si>
  <si>
    <t xml:space="preserve">    재료비 : 17,304 / 44.92   = 329</t>
    <phoneticPr fontId="6" type="noConversion"/>
  </si>
  <si>
    <t xml:space="preserve">    경  비 : 15,994 / 44.92   = 369</t>
    <phoneticPr fontId="6" type="noConversion"/>
  </si>
  <si>
    <t xml:space="preserve">  노무비 : 53,207 / 60.48 = 938</t>
    <phoneticPr fontId="6" type="noConversion"/>
  </si>
  <si>
    <t xml:space="preserve">  재료비 : 17,304 / 60.48 = 244</t>
    <phoneticPr fontId="6" type="noConversion"/>
  </si>
  <si>
    <t xml:space="preserve">  경  비 : 15,994 / 60.48 = 270</t>
    <phoneticPr fontId="6" type="noConversion"/>
  </si>
  <si>
    <t xml:space="preserve">  노무비 :53,207 / 60.48 = 938</t>
    <phoneticPr fontId="6" type="noConversion"/>
  </si>
  <si>
    <t xml:space="preserve">  인   부 : 1인 * 161,858 * 1회 = 167,081</t>
    <phoneticPr fontId="6" type="noConversion"/>
  </si>
  <si>
    <t>노무비 : 33,665 / 0.35 = 99,280</t>
    <phoneticPr fontId="6" type="noConversion"/>
  </si>
  <si>
    <t>재료비 :  3,561 / 0.35 = 8,697</t>
    <phoneticPr fontId="6" type="noConversion"/>
  </si>
  <si>
    <t>경  비 :  1,790 / 0.35 = 5,274</t>
    <phoneticPr fontId="6" type="noConversion"/>
  </si>
  <si>
    <t>노무비 : 33,665 / 0.27 = 128,696</t>
    <phoneticPr fontId="6" type="noConversion"/>
  </si>
  <si>
    <t>재료비 :  1,731 / 0.27 = 6,077</t>
    <phoneticPr fontId="6" type="noConversion"/>
  </si>
  <si>
    <t>경  비 :    564 / 0.27 = 2,155</t>
    <phoneticPr fontId="6" type="noConversion"/>
  </si>
  <si>
    <t>노무비 : 53,207 / 42.94 = 1,322</t>
    <phoneticPr fontId="6" type="noConversion"/>
  </si>
  <si>
    <t>재료비 : 17,304 / 42.94 = 344</t>
    <phoneticPr fontId="6" type="noConversion"/>
  </si>
  <si>
    <t>경  비 : 15,994 / 42.94 = 381</t>
    <phoneticPr fontId="6" type="noConversion"/>
  </si>
  <si>
    <t>노무비 : 53,207 / 7.98 = 7,115</t>
    <phoneticPr fontId="6" type="noConversion"/>
  </si>
  <si>
    <t>재료비 :31,436 / 7.98 = 3,366</t>
    <phoneticPr fontId="6" type="noConversion"/>
  </si>
  <si>
    <t>경  비 : 19,111 / 7.98 = 2,460</t>
    <phoneticPr fontId="6" type="noConversion"/>
  </si>
  <si>
    <t xml:space="preserve"> 노무비 : 53,207 / Q * 20 * 0.9 = 16,899</t>
    <phoneticPr fontId="6" type="noConversion"/>
  </si>
  <si>
    <t xml:space="preserve"> 재료비 : 17,304 / Q * 20 * 0.9 = 4,401</t>
    <phoneticPr fontId="6" type="noConversion"/>
  </si>
  <si>
    <t xml:space="preserve"> 경  비 : 15,994 / Q * 20 * 0.9 = 4,874</t>
    <phoneticPr fontId="6" type="noConversion"/>
  </si>
  <si>
    <t>특별인부 : 0.2인 * 208,527 * 0.1 = 4,386</t>
    <phoneticPr fontId="6" type="noConversion"/>
  </si>
  <si>
    <t>보통인부 :   4인 * 161,858 * 0.1 = 66,832</t>
    <phoneticPr fontId="6" type="noConversion"/>
  </si>
  <si>
    <t>노무비 : 33,665 / 30 = 1,158</t>
    <phoneticPr fontId="6" type="noConversion"/>
  </si>
  <si>
    <t>재료비 :  9,694 / 30 = 306</t>
    <phoneticPr fontId="6" type="noConversion"/>
  </si>
  <si>
    <t>경  비 :  1,826 / 30 = 62</t>
    <phoneticPr fontId="6" type="noConversion"/>
  </si>
  <si>
    <t>88,500 / 8 / 1.1 * 8 / 200 * 1.02 = 410</t>
    <phoneticPr fontId="6" type="noConversion"/>
  </si>
  <si>
    <t>5,500 * 1 = 5,500</t>
    <phoneticPr fontId="6" type="noConversion"/>
  </si>
  <si>
    <t>노무비: 53,207/ 5.81 = 9,773</t>
    <phoneticPr fontId="6" type="noConversion"/>
  </si>
  <si>
    <t>재료비: 31,436/ 5.81 = 4,624</t>
    <phoneticPr fontId="6" type="noConversion"/>
  </si>
  <si>
    <t>경  비: 19,111/ 5.81 = 3,378</t>
    <phoneticPr fontId="6" type="noConversion"/>
  </si>
  <si>
    <t>노무비: 53,207/ 2.7 = 21,030</t>
    <phoneticPr fontId="6" type="noConversion"/>
  </si>
  <si>
    <t>재료비: 31,436/ 2.7 = 9,950</t>
    <phoneticPr fontId="6" type="noConversion"/>
  </si>
  <si>
    <t>경  비: 19,111/ 2.7 = 7,270</t>
    <phoneticPr fontId="6" type="noConversion"/>
  </si>
  <si>
    <t xml:space="preserve">  노무비:53,207/3.3 = 17,206</t>
    <phoneticPr fontId="6" type="noConversion"/>
  </si>
  <si>
    <t xml:space="preserve">  재료비:17,304/3.3 = 4,481</t>
    <phoneticPr fontId="6" type="noConversion"/>
  </si>
  <si>
    <t xml:space="preserve">  경  비:15,994/3.3 = 4,963</t>
    <phoneticPr fontId="6" type="noConversion"/>
  </si>
  <si>
    <t xml:space="preserve">          5,047/3.3 = 1,576</t>
    <phoneticPr fontId="6" type="noConversion"/>
  </si>
  <si>
    <t>1인x161,858/(3.3x8hr) = 6,328</t>
    <phoneticPr fontId="6" type="noConversion"/>
  </si>
  <si>
    <t xml:space="preserve"> 노무비 : 53,207 / 13.27 = 4,279</t>
    <phoneticPr fontId="6" type="noConversion"/>
  </si>
  <si>
    <t xml:space="preserve"> 재료비 : 17,304 / 13.27 = 1,114</t>
    <phoneticPr fontId="6" type="noConversion"/>
  </si>
  <si>
    <t xml:space="preserve"> 경  비 : 15,994 / 13.27 = 1,234</t>
    <phoneticPr fontId="6" type="noConversion"/>
  </si>
  <si>
    <t>고압블럭</t>
    <phoneticPr fontId="6" type="noConversion"/>
  </si>
  <si>
    <t>제  67 호표 :보도블럭해체 (고압블럭) a 당</t>
    <phoneticPr fontId="6" type="noConversion"/>
  </si>
  <si>
    <t>LED 투광등</t>
    <phoneticPr fontId="6" type="noConversion"/>
  </si>
  <si>
    <t>80W</t>
    <phoneticPr fontId="6" type="noConversion"/>
  </si>
  <si>
    <t>150W</t>
    <phoneticPr fontId="6" type="noConversion"/>
  </si>
  <si>
    <t>제  83 호표 :LED투광등기구 교체 (80W) 개 당</t>
    <phoneticPr fontId="6" type="noConversion"/>
  </si>
  <si>
    <t>LED투광등기구</t>
    <phoneticPr fontId="6" type="noConversion"/>
  </si>
  <si>
    <t>제  84 호표 :LED투광등기구 교체 (150W) 개 당</t>
    <phoneticPr fontId="6" type="noConversion"/>
  </si>
  <si>
    <t>제  85 호표 :LED다운라이트 설치  등 당</t>
    <phoneticPr fontId="6" type="noConversion"/>
  </si>
  <si>
    <t>전품 5-25-3</t>
    <phoneticPr fontId="6" type="noConversion"/>
  </si>
  <si>
    <t>LED 다운라이트</t>
    <phoneticPr fontId="6" type="noConversion"/>
  </si>
  <si>
    <t>제  86 호표 :LED 매입등 설치 등 당</t>
    <phoneticPr fontId="6" type="noConversion"/>
  </si>
  <si>
    <t>LED 매입등기구</t>
    <phoneticPr fontId="6" type="noConversion"/>
  </si>
  <si>
    <t>LED투광등기구 교체</t>
    <phoneticPr fontId="6" type="noConversion"/>
  </si>
  <si>
    <t>제   83호표</t>
  </si>
  <si>
    <t>제   84호표</t>
  </si>
  <si>
    <t>LED다운라이트 설치</t>
    <phoneticPr fontId="6" type="noConversion"/>
  </si>
  <si>
    <t>20W 이하</t>
    <phoneticPr fontId="6" type="noConversion"/>
  </si>
  <si>
    <t>제   85호표</t>
  </si>
  <si>
    <t>매입등기구 신설</t>
    <phoneticPr fontId="6" type="noConversion"/>
  </si>
  <si>
    <t>제   86호표</t>
  </si>
  <si>
    <t>20w 이하</t>
    <phoneticPr fontId="6" type="noConversion"/>
  </si>
  <si>
    <t>LED투광등기구 교체</t>
  </si>
  <si>
    <t>70W</t>
  </si>
  <si>
    <t>150W</t>
  </si>
  <si>
    <t>LED다운라이트 설치</t>
  </si>
  <si>
    <t>20W이하</t>
  </si>
  <si>
    <t>매입등기구 신설</t>
  </si>
  <si>
    <t>매입형 55W</t>
  </si>
  <si>
    <t>2025년 동안구 어린이공원 전기시설물 연간관리공사</t>
    <phoneticPr fontId="11" type="noConversion"/>
  </si>
  <si>
    <t>■ 어린이공원, 소공원 현황</t>
  </si>
  <si>
    <t>번지</t>
  </si>
  <si>
    <t>순번</t>
  </si>
  <si>
    <t>공 원 명</t>
  </si>
  <si>
    <t>소재동</t>
  </si>
  <si>
    <t>계</t>
  </si>
  <si>
    <t>공원등</t>
  </si>
  <si>
    <t>경관조명</t>
  </si>
  <si>
    <t>체육시설</t>
  </si>
  <si>
    <t>LED</t>
  </si>
  <si>
    <t>메탈</t>
  </si>
  <si>
    <t>관악(1호)공원</t>
  </si>
  <si>
    <t>부흥동</t>
    <phoneticPr fontId="7" type="noConversion"/>
  </si>
  <si>
    <t>1102-6</t>
  </si>
  <si>
    <t>부흥(5호)공원</t>
  </si>
  <si>
    <t>1103-3</t>
  </si>
  <si>
    <t>희성(2호)공원</t>
  </si>
  <si>
    <t>달안동</t>
    <phoneticPr fontId="7" type="noConversion"/>
  </si>
  <si>
    <t>1101-3</t>
  </si>
  <si>
    <t>달안(6호)공원</t>
  </si>
  <si>
    <t>1109-2</t>
  </si>
  <si>
    <t>한가람(3호)공원</t>
  </si>
  <si>
    <t>부림동</t>
    <phoneticPr fontId="7" type="noConversion"/>
  </si>
  <si>
    <t>1586-3</t>
  </si>
  <si>
    <t>공작(4호)공원</t>
  </si>
  <si>
    <t>부림동</t>
    <phoneticPr fontId="7" type="noConversion"/>
  </si>
  <si>
    <t>1587-1</t>
  </si>
  <si>
    <t>부안(7호)공원</t>
  </si>
  <si>
    <t>1588-4</t>
  </si>
  <si>
    <t>범계(8호)공원</t>
  </si>
  <si>
    <t>범계동</t>
    <phoneticPr fontId="7" type="noConversion"/>
  </si>
  <si>
    <t>1053-5</t>
  </si>
  <si>
    <t>목련(9호)공원</t>
  </si>
  <si>
    <t>1052-2</t>
  </si>
  <si>
    <t>꿈자람(11호)공원</t>
  </si>
  <si>
    <t>1054-4</t>
  </si>
  <si>
    <t>초원(10호)공원</t>
  </si>
  <si>
    <t>평안동</t>
    <phoneticPr fontId="7" type="noConversion"/>
  </si>
  <si>
    <t>896-3</t>
  </si>
  <si>
    <t>평안(12호)공원</t>
  </si>
  <si>
    <t>899-6</t>
  </si>
  <si>
    <t>대원(13호)공원</t>
  </si>
  <si>
    <t>898-5</t>
  </si>
  <si>
    <t>럭키(14호)공원</t>
  </si>
  <si>
    <t>897-6</t>
  </si>
  <si>
    <t>신촌(15호)공원</t>
  </si>
  <si>
    <t>신촌동</t>
    <phoneticPr fontId="7" type="noConversion"/>
  </si>
  <si>
    <t>1055-2</t>
  </si>
  <si>
    <t>신기(16호)공원</t>
  </si>
  <si>
    <t>1056-1</t>
  </si>
  <si>
    <t>무궁화(17호)공원</t>
  </si>
  <si>
    <t>귀인(18호)공원</t>
  </si>
  <si>
    <t>귀인동</t>
    <phoneticPr fontId="7" type="noConversion"/>
  </si>
  <si>
    <t>먹거리촌(19호)공원</t>
  </si>
  <si>
    <t>꿈마을(20호)공원</t>
  </si>
  <si>
    <t>932-3</t>
  </si>
  <si>
    <t>민백(21호)공원</t>
  </si>
  <si>
    <t>933-2</t>
  </si>
  <si>
    <t>솔향(22호)공원</t>
  </si>
  <si>
    <t>갈산동</t>
    <phoneticPr fontId="7" type="noConversion"/>
  </si>
  <si>
    <t>갈산(23호)공원</t>
  </si>
  <si>
    <t>샘마을(24호)공원</t>
  </si>
  <si>
    <t>1118-2</t>
  </si>
  <si>
    <t>흥안(25호)공원</t>
  </si>
  <si>
    <t>1113-1</t>
  </si>
  <si>
    <t>수풀내(임곡2차)공원</t>
  </si>
  <si>
    <t>비산1동</t>
    <phoneticPr fontId="7" type="noConversion"/>
  </si>
  <si>
    <t>어우리지공원</t>
  </si>
  <si>
    <t>샘모루공원</t>
  </si>
  <si>
    <t>수명 어린이공원</t>
    <phoneticPr fontId="7" type="noConversion"/>
  </si>
  <si>
    <t>541-49일원</t>
    <phoneticPr fontId="7" type="noConversion"/>
  </si>
  <si>
    <t>105호 어린이공원</t>
    <phoneticPr fontId="7" type="noConversion"/>
  </si>
  <si>
    <t>비산2동</t>
    <phoneticPr fontId="7" type="noConversion"/>
  </si>
  <si>
    <t>414-2일원</t>
    <phoneticPr fontId="7" type="noConversion"/>
  </si>
  <si>
    <t>다보란공원</t>
  </si>
  <si>
    <t>비산3동</t>
    <phoneticPr fontId="7" type="noConversion"/>
  </si>
  <si>
    <t>은하수공원</t>
  </si>
  <si>
    <t>시립꽃동산공원</t>
  </si>
  <si>
    <t>1041-2</t>
  </si>
  <si>
    <t>너랑나랑공원</t>
  </si>
  <si>
    <t>동안공원</t>
  </si>
  <si>
    <t>관양1동</t>
    <phoneticPr fontId="7" type="noConversion"/>
  </si>
  <si>
    <t>1447-10</t>
  </si>
  <si>
    <t>황금공원</t>
  </si>
  <si>
    <t>1436-13</t>
  </si>
  <si>
    <t>중촌공원</t>
  </si>
  <si>
    <t>1430-5</t>
  </si>
  <si>
    <t>마분공원</t>
  </si>
  <si>
    <t>1419-7</t>
  </si>
  <si>
    <t>관양공원</t>
  </si>
  <si>
    <t>1413-2</t>
  </si>
  <si>
    <t>노을(관양소)공원</t>
  </si>
  <si>
    <t>수촌(현대Ⓐ)공원</t>
  </si>
  <si>
    <t>1396-2</t>
  </si>
  <si>
    <t>해동공원</t>
  </si>
  <si>
    <t>1393-4</t>
  </si>
  <si>
    <t>수목공원</t>
  </si>
  <si>
    <t>보은공원</t>
  </si>
  <si>
    <t>1439-6</t>
  </si>
  <si>
    <t>초롱공원</t>
  </si>
  <si>
    <t>인덕원공원</t>
  </si>
  <si>
    <t>관양2동</t>
    <phoneticPr fontId="7" type="noConversion"/>
  </si>
  <si>
    <t>1509-1</t>
  </si>
  <si>
    <t>새마을공원</t>
  </si>
  <si>
    <t>1501-9</t>
  </si>
  <si>
    <t>향기공원</t>
  </si>
  <si>
    <t>1486-6</t>
  </si>
  <si>
    <t>한미공원</t>
  </si>
  <si>
    <t>부림공원</t>
  </si>
  <si>
    <t>증촌공원</t>
  </si>
  <si>
    <t>1460-7</t>
  </si>
  <si>
    <t>금성(98호)공원</t>
  </si>
  <si>
    <t>호계1동</t>
    <phoneticPr fontId="7" type="noConversion"/>
  </si>
  <si>
    <t>555-2 (LS전선)</t>
  </si>
  <si>
    <t>호돌(111호)공원</t>
    <phoneticPr fontId="7" type="noConversion"/>
  </si>
  <si>
    <t>도담도담(115호) 공원</t>
    <phoneticPr fontId="7" type="noConversion"/>
  </si>
  <si>
    <t>호원(116호)공원</t>
    <phoneticPr fontId="7" type="noConversion"/>
  </si>
  <si>
    <t>호계2동</t>
    <phoneticPr fontId="7" type="noConversion"/>
  </si>
  <si>
    <t>939-9</t>
    <phoneticPr fontId="7" type="noConversion"/>
  </si>
  <si>
    <t>안말(호계2동)공원</t>
  </si>
  <si>
    <t>918-28</t>
  </si>
  <si>
    <t>송암(79호)공원</t>
  </si>
  <si>
    <t>호계3동</t>
    <phoneticPr fontId="7" type="noConversion"/>
  </si>
  <si>
    <t>800-8 등 3필</t>
  </si>
  <si>
    <t>호성(80호)공원</t>
  </si>
  <si>
    <t>805-14 등 2필</t>
  </si>
  <si>
    <t>포도원(81호)공원</t>
  </si>
  <si>
    <t>813-8</t>
  </si>
  <si>
    <t>상평촌(103호)공원</t>
  </si>
  <si>
    <t>평촌동</t>
    <phoneticPr fontId="7" type="noConversion"/>
  </si>
  <si>
    <t>동안구 (신도시,기존도시) 공원</t>
    <phoneticPr fontId="7" type="noConversion"/>
  </si>
  <si>
    <t>56호 소공원</t>
    <phoneticPr fontId="7" type="noConversion"/>
  </si>
  <si>
    <t>422-9</t>
    <phoneticPr fontId="7" type="noConversion"/>
  </si>
  <si>
    <t>내비산소공원</t>
    <phoneticPr fontId="7" type="noConversion"/>
  </si>
  <si>
    <t>소능골소공원</t>
  </si>
  <si>
    <t>관양1동</t>
    <phoneticPr fontId="7" type="noConversion"/>
  </si>
  <si>
    <t>대륭소공원</t>
  </si>
  <si>
    <t>오비즈소공원</t>
  </si>
  <si>
    <t>벌말소공원</t>
    <phoneticPr fontId="7" type="noConversion"/>
  </si>
  <si>
    <t>조일소공원</t>
  </si>
  <si>
    <t>누르(24호) 소공원</t>
    <phoneticPr fontId="7" type="noConversion"/>
  </si>
  <si>
    <t>어우름(25호) 공원</t>
    <phoneticPr fontId="7" type="noConversion"/>
  </si>
  <si>
    <t>바람길(26호) 공원</t>
    <phoneticPr fontId="7" type="noConversion"/>
  </si>
  <si>
    <t>맑은내 소공원</t>
    <phoneticPr fontId="7" type="noConversion"/>
  </si>
  <si>
    <t>660-15</t>
    <phoneticPr fontId="7" type="noConversion"/>
  </si>
  <si>
    <t>가람소공원</t>
    <phoneticPr fontId="7" type="noConversion"/>
  </si>
  <si>
    <t>658-4</t>
    <phoneticPr fontId="7" type="noConversion"/>
  </si>
  <si>
    <t xml:space="preserve">동안구 소공원 </t>
  </si>
  <si>
    <t>소   계</t>
  </si>
  <si>
    <t>2025년 하반기</t>
    <phoneticPr fontId="6" type="noConversion"/>
  </si>
  <si>
    <t>2025년 상반기</t>
    <phoneticPr fontId="6" type="noConversion"/>
  </si>
  <si>
    <t>물 가 자 료(25년 12월)</t>
    <phoneticPr fontId="6" type="noConversion"/>
  </si>
  <si>
    <t>물 가 정 보(25년 12월)</t>
    <phoneticPr fontId="6" type="noConversion"/>
  </si>
  <si>
    <t>(B1)*16.7%</t>
    <phoneticPr fontId="7" type="noConversion"/>
  </si>
  <si>
    <t>(A+B1)*2.07%</t>
    <phoneticPr fontId="7" type="noConversion"/>
  </si>
  <si>
    <t>(A+B)*5.3%</t>
    <phoneticPr fontId="7" type="noConversion"/>
  </si>
  <si>
    <t>(A+B+C)*8.0%</t>
    <phoneticPr fontId="7" type="noConversion"/>
  </si>
  <si>
    <t>600*600*900</t>
    <phoneticPr fontId="6" type="noConversion"/>
  </si>
  <si>
    <t>금속제가요전선관(후렉시블)</t>
    <phoneticPr fontId="6" type="noConversion"/>
  </si>
  <si>
    <t>금속제가요전선관(후렉시블)</t>
    <phoneticPr fontId="6" type="noConversion"/>
  </si>
  <si>
    <t>320*740</t>
    <phoneticPr fontId="6" type="noConversion"/>
  </si>
  <si>
    <t>물가자료2 161</t>
    <phoneticPr fontId="6" type="noConversion"/>
  </si>
  <si>
    <t>물가자료2 161</t>
    <phoneticPr fontId="6" type="noConversion"/>
  </si>
  <si>
    <t>물가자료2 160</t>
    <phoneticPr fontId="6" type="noConversion"/>
  </si>
  <si>
    <t>물가자료2 162</t>
    <phoneticPr fontId="6" type="noConversion"/>
  </si>
  <si>
    <t>물가자료2 160</t>
    <phoneticPr fontId="6" type="noConversion"/>
  </si>
  <si>
    <t>공 사 명 : 2026년 동안구 어린이공원 전기시설물 연간관리공사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</si>
</sst>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* #,##0;* \-#,##0;* &quot;-&quot;;@"/>
    <numFmt numFmtId="177" formatCode="_-* #,##0.00_-;\-* #,##0.00_-;_-* &quot;-&quot;_-;_-@_-"/>
    <numFmt numFmtId="178" formatCode="0.00_);[Red]\(0.00\)"/>
    <numFmt numFmtId="179" formatCode="0.000_);[Red]\(0.000\)"/>
    <numFmt numFmtId="180" formatCode="#,##0_ "/>
    <numFmt numFmtId="181" formatCode="0.0000_);[Red]\(0.0000\)"/>
    <numFmt numFmtId="182" formatCode="0.00000_);[Red]\(0.00000\)"/>
    <numFmt numFmtId="183" formatCode="0.0_);[Red]\(0.0\)"/>
    <numFmt numFmtId="184" formatCode="0_);[Red]\(0\)"/>
    <numFmt numFmtId="185" formatCode="#,##0.0########"/>
    <numFmt numFmtId="186" formatCode="_-* #,##0.0_-;\-* #,##0.0_-;_-* &quot;-&quot;_-;_-@_-"/>
    <numFmt numFmtId="187" formatCode="#,##0.0"/>
    <numFmt numFmtId="188" formatCode="#,##0.000"/>
    <numFmt numFmtId="189" formatCode="&quot;₩&quot;\!\$#\!\,##0_);[Red]&quot;₩&quot;\!\(&quot;₩&quot;\!\$#\!\,##0&quot;₩&quot;\!\)"/>
    <numFmt numFmtId="190" formatCode="0\!.0000000000000000"/>
    <numFmt numFmtId="191" formatCode="&quot;$&quot;#\!\,##0\!.00_);[Red]&quot;₩&quot;\!\(&quot;$&quot;#\!\,##0\!.00&quot;₩&quot;\!\)"/>
    <numFmt numFmtId="192" formatCode="_-* #,##0.00_-;&quot;₩&quot;&quot;₩&quot;&quot;₩&quot;\-* #,##0.00_-;_-* &quot;-&quot;??_-;_-@_-"/>
    <numFmt numFmtId="193" formatCode="&quot;111-&quot;@"/>
    <numFmt numFmtId="194" formatCode="#.00"/>
    <numFmt numFmtId="195" formatCode="&quot;(&quot;0&quot;)&quot;"/>
    <numFmt numFmtId="196" formatCode="#."/>
    <numFmt numFmtId="197" formatCode="_-* #,##0.0_-;&quot;₩&quot;\!\-* #,##0.0_-;_-* &quot;-&quot;_-;_-@_-"/>
    <numFmt numFmtId="198" formatCode="0_ "/>
    <numFmt numFmtId="199" formatCode="&quot;$&quot;#,##0.00_);\(&quot;$&quot;#,##0.00\)"/>
    <numFmt numFmtId="200" formatCode="_-&quot;₩&quot;* #,##0_-;&quot;₩&quot;\!\-&quot;₩&quot;* #,##0_-;_-&quot;₩&quot;* &quot;-&quot;_-;_-@_-"/>
    <numFmt numFmtId="201" formatCode="_ &quot;₩&quot;* #,##0_ ;_ &quot;₩&quot;* \-#,##0_ ;_ &quot;₩&quot;* &quot;-&quot;_ ;_ @_ "/>
    <numFmt numFmtId="202" formatCode="0.000"/>
    <numFmt numFmtId="203" formatCode="&quot;×&quot;#,##0.00"/>
    <numFmt numFmtId="204" formatCode="_(&quot;$&quot;* #,##0_);_(&quot;$&quot;* \(#,##0\);_(&quot;$&quot;* &quot;-&quot;_);_(@_)"/>
    <numFmt numFmtId="205" formatCode="_-&quot;₩&quot;* #,##0.00_-;&quot;₩&quot;\!\-&quot;₩&quot;* #,##0.00_-;_-&quot;₩&quot;* &quot;-&quot;??_-;_-@_-"/>
    <numFmt numFmtId="206" formatCode="_ &quot;₩&quot;* #,##0.00_ ;_ &quot;₩&quot;* \-#,##0.00_ ;_ &quot;₩&quot;* &quot;-&quot;??_ ;_ @_ "/>
    <numFmt numFmtId="207" formatCode="0.000%"/>
    <numFmt numFmtId="208" formatCode="_(&quot;$&quot;* #,##0.00_);_(&quot;$&quot;* \(#,##0.00\);_(&quot;$&quot;* &quot;-&quot;??_);_(@_)"/>
    <numFmt numFmtId="209" formatCode="%#.00"/>
    <numFmt numFmtId="210" formatCode="_-* #,##0_-;&quot;₩&quot;\!\-* #,##0_-;_-* &quot;-&quot;_-;_-@_-"/>
    <numFmt numFmtId="211" formatCode="_ * #,##0_ ;_ * \-#,##0_ ;_ * &quot;-&quot;_ ;_ @_ "/>
    <numFmt numFmtId="212" formatCode="#,##0\ &quot;F&quot;;[Red]\-#,##0\ &quot;F&quot;"/>
    <numFmt numFmtId="213" formatCode="0.0"/>
    <numFmt numFmtId="214" formatCode="_-* #,##0.0000_-;\-* #,##0.0000_-;_-* &quot;-&quot;??_-;_-@_-"/>
    <numFmt numFmtId="215" formatCode="&quot;(&quot;\ #,##0&quot;)&quot;"/>
    <numFmt numFmtId="216" formatCode="_-* #,##0.00_-;&quot;₩&quot;\!\-* #,##0.00_-;_-* &quot;-&quot;??_-;_-@_-"/>
    <numFmt numFmtId="217" formatCode="_ * #,##0.00_ ;_ * \-#,##0.00_ ;_ * &quot;-&quot;??_ ;_ @_ "/>
    <numFmt numFmtId="218" formatCode="#,##0.00\ &quot;F&quot;;[Red]\-#,##0.00\ &quot;F&quot;"/>
    <numFmt numFmtId="219" formatCode="#,##0."/>
    <numFmt numFmtId="220" formatCode="&quot; &quot;@"/>
    <numFmt numFmtId="221" formatCode="\-\2\2\4&quot; &quot;"/>
    <numFmt numFmtId="222" formatCode="\-\1&quot; &quot;"/>
    <numFmt numFmtId="223" formatCode="#,##0&quot;  &quot;"/>
    <numFmt numFmtId="224" formatCode="\-\1\4\4&quot; &quot;"/>
    <numFmt numFmtId="225" formatCode="&quot;₩&quot;#,##0;&quot;₩&quot;&quot;₩&quot;&quot;₩&quot;&quot;₩&quot;&quot;₩&quot;&quot;₩&quot;&quot;₩&quot;&quot;₩&quot;&quot;₩&quot;&quot;₩&quot;\-&quot;₩&quot;#,##0"/>
    <numFmt numFmtId="226" formatCode="\$#.00"/>
    <numFmt numFmtId="227" formatCode="&quot;₩&quot;#,##0.00;&quot;₩&quot;&quot;₩&quot;\-#,##0.00"/>
    <numFmt numFmtId="228" formatCode="#,##0.00\ &quot;Pts&quot;;\-#,##0.00\ &quot;Pts&quot;"/>
    <numFmt numFmtId="229" formatCode="\$#."/>
    <numFmt numFmtId="230" formatCode="_-[$€-2]* #,##0.00_-;\-[$€-2]* #,##0.00_-;_-[$€-2]* &quot;-&quot;??_-"/>
    <numFmt numFmtId="23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32" formatCode="0.0%"/>
    <numFmt numFmtId="233" formatCode="#,##0.0&quot;     &quot;"/>
    <numFmt numFmtId="234" formatCode="\-\2\2\5&quot; &quot;"/>
    <numFmt numFmtId="235" formatCode="\ &quot;~~ &quot;@"/>
    <numFmt numFmtId="236" formatCode="\1\4\4&quot; &quot;"/>
    <numFmt numFmtId="237" formatCode="#,##0\ &quot;DM&quot;;[Red]\-#,##0\ &quot;DM&quot;"/>
    <numFmt numFmtId="238" formatCode="#,##0.00\ &quot;DM&quot;;[Red]\-#,##0.00\ &quot;DM&quot;"/>
    <numFmt numFmtId="239" formatCode="&quot;실적율:&quot;#,#00"/>
    <numFmt numFmtId="240" formatCode="&quot;실적율:&quot;0%"/>
    <numFmt numFmtId="241" formatCode="&quot;계획누계:&quot;#,#00"/>
    <numFmt numFmtId="242" formatCode="_ * #,##0.00_ ;_ * \-#,##0.00_ ;_ * &quot;-&quot;_ ;_ @_ "/>
    <numFmt numFmtId="243" formatCode="_ &quot;₩&quot;* #,##0.0_ ;_ &quot;₩&quot;* \-#,##0.0_ ;_ &quot;₩&quot;* &quot;-&quot;_ ;_ @_ "/>
    <numFmt numFmtId="244" formatCode="?/?#"/>
    <numFmt numFmtId="245" formatCode="&quot;₩&quot;#,##0;&quot;₩&quot;&quot;₩&quot;&quot;₩&quot;&quot;₩&quot;\-&quot;₩&quot;#,##0"/>
    <numFmt numFmtId="246" formatCode="000.000"/>
    <numFmt numFmtId="247" formatCode="#,##0;\-#,##0.00"/>
    <numFmt numFmtId="248" formatCode="#\!\,##0;&quot;₩&quot;\!\-#\!\,##0\!.00"/>
    <numFmt numFmtId="249" formatCode="&quot;PG1130&quot;@&quot;01&quot;"/>
    <numFmt numFmtId="250" formatCode="#,##0\ \ \ \ \ \ \ "/>
    <numFmt numFmtId="251" formatCode="&quot;총&quot;\ #,##0\ &quot;개&quot;"/>
    <numFmt numFmtId="252" formatCode="#,##0\ \ \ "/>
    <numFmt numFmtId="253" formatCode="#,###"/>
    <numFmt numFmtId="254" formatCode="m/dd"/>
    <numFmt numFmtId="255" formatCode="m\/dd\ \ \ \ \ \ "/>
    <numFmt numFmtId="256" formatCode="m\/dd"/>
    <numFmt numFmtId="257" formatCode="\~\ mm&quot;月&quot;\ dd&quot;日&quot;"/>
  </numFmts>
  <fonts count="161">
    <font>
      <sz val="10"/>
      <name val="Arial"/>
      <family val="2"/>
    </font>
    <font>
      <b/>
      <sz val="10"/>
      <name val="Arial"/>
      <family val="2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Arial"/>
      <family val="2"/>
    </font>
    <font>
      <sz val="8"/>
      <name val="Arial"/>
      <family val="2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8"/>
      <name val="돋움체"/>
      <family val="3"/>
      <charset val="129"/>
    </font>
    <font>
      <b/>
      <sz val="20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한양중고딕,한컴돋움"/>
      <family val="3"/>
      <charset val="129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25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12"/>
      <name val="굴림체"/>
      <family val="3"/>
      <charset val="129"/>
    </font>
    <font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4"/>
      <name val="AngsanaUPC"/>
      <family val="1"/>
    </font>
    <font>
      <sz val="10"/>
      <name val="±¼¸²?¼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3"/>
      <charset val="129"/>
    </font>
    <font>
      <sz val="7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sz val="12"/>
      <name val="±¼¸²A¼"/>
      <family val="1"/>
      <charset val="129"/>
    </font>
    <font>
      <b/>
      <sz val="11"/>
      <name val="돋움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0"/>
      <name val="±¼¸²A¼"/>
      <family val="1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Wingdings"/>
      <charset val="2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color rgb="FFFF0000"/>
      <name val="굴림체"/>
      <family val="3"/>
      <charset val="129"/>
    </font>
    <font>
      <sz val="9"/>
      <color theme="1"/>
      <name val="굴림체"/>
      <family val="3"/>
      <charset val="129"/>
    </font>
    <font>
      <sz val="20"/>
      <name val="돋움"/>
      <family val="3"/>
      <charset val="129"/>
    </font>
    <font>
      <sz val="13"/>
      <name val="휴먼옛체"/>
      <family val="1"/>
      <charset val="129"/>
    </font>
    <font>
      <b/>
      <sz val="10"/>
      <name val="HY헤드라인M"/>
      <family val="1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851">
    <xf numFmtId="0" fontId="0" fillId="0" borderId="0"/>
    <xf numFmtId="9" fontId="1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/>
    <xf numFmtId="0" fontId="5" fillId="0" borderId="0"/>
    <xf numFmtId="0" fontId="16" fillId="0" borderId="0">
      <alignment vertical="center"/>
    </xf>
    <xf numFmtId="0" fontId="14" fillId="0" borderId="0">
      <alignment vertical="center"/>
    </xf>
    <xf numFmtId="0" fontId="5" fillId="0" borderId="0" applyAlignment="0">
      <alignment vertical="top" wrapText="1"/>
      <protection locked="0"/>
    </xf>
    <xf numFmtId="0" fontId="41" fillId="0" borderId="0">
      <protection locked="0"/>
    </xf>
    <xf numFmtId="0" fontId="42" fillId="0" borderId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3" fillId="0" borderId="12">
      <alignment horizontal="center"/>
    </xf>
    <xf numFmtId="0" fontId="44" fillId="0" borderId="0">
      <alignment vertical="center"/>
    </xf>
    <xf numFmtId="0" fontId="42" fillId="0" borderId="7">
      <alignment horizontal="centerContinuous" vertical="center"/>
    </xf>
    <xf numFmtId="3" fontId="45" fillId="0" borderId="1"/>
    <xf numFmtId="187" fontId="41" fillId="0" borderId="0">
      <alignment vertical="center"/>
    </xf>
    <xf numFmtId="4" fontId="41" fillId="0" borderId="0">
      <alignment vertical="center"/>
    </xf>
    <xf numFmtId="188" fontId="41" fillId="0" borderId="0">
      <alignment vertical="center"/>
    </xf>
    <xf numFmtId="3" fontId="45" fillId="0" borderId="1"/>
    <xf numFmtId="189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189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189" fontId="43" fillId="0" borderId="0" applyFont="0" applyFill="0" applyBorder="0" applyAlignment="0" applyProtection="0"/>
    <xf numFmtId="189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189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190" fontId="11" fillId="0" borderId="0" applyNumberFormat="0" applyFont="0" applyFill="0" applyBorder="0" applyAlignment="0" applyProtection="0"/>
    <xf numFmtId="191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1" fontId="11" fillId="0" borderId="0" applyNumberFormat="0" applyFont="0" applyFill="0" applyBorder="0" applyAlignment="0" applyProtection="0"/>
    <xf numFmtId="189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0" fontId="22" fillId="0" borderId="0">
      <alignment vertical="center"/>
    </xf>
    <xf numFmtId="0" fontId="46" fillId="0" borderId="0">
      <alignment vertical="center"/>
    </xf>
    <xf numFmtId="0" fontId="22" fillId="0" borderId="0">
      <alignment vertical="center"/>
    </xf>
    <xf numFmtId="0" fontId="47" fillId="0" borderId="0" applyFont="0" applyFill="0" applyBorder="0" applyAlignment="0" applyProtection="0"/>
    <xf numFmtId="0" fontId="48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1" fillId="0" borderId="0"/>
    <xf numFmtId="0" fontId="41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/>
    <xf numFmtId="0" fontId="51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53" fillId="0" borderId="0"/>
    <xf numFmtId="0" fontId="5" fillId="0" borderId="0"/>
    <xf numFmtId="0" fontId="11" fillId="0" borderId="0" applyFont="0" applyFill="0" applyBorder="0" applyAlignment="0" applyProtection="0"/>
    <xf numFmtId="0" fontId="53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41" fillId="0" borderId="0" applyFont="0" applyFill="0" applyBorder="0" applyAlignment="0" applyProtection="0"/>
    <xf numFmtId="0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43" fillId="0" borderId="0"/>
    <xf numFmtId="0" fontId="5" fillId="0" borderId="0"/>
    <xf numFmtId="0" fontId="41" fillId="0" borderId="0" applyFont="0" applyFill="0" applyBorder="0" applyAlignment="0" applyProtection="0"/>
    <xf numFmtId="0" fontId="5" fillId="0" borderId="0"/>
    <xf numFmtId="0" fontId="43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3" fillId="0" borderId="0"/>
    <xf numFmtId="0" fontId="5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8" fillId="0" borderId="0" applyFont="0" applyFill="0" applyBorder="0" applyAlignment="0" applyProtection="0"/>
    <xf numFmtId="0" fontId="54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41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43" fillId="0" borderId="0"/>
    <xf numFmtId="0" fontId="53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192" fontId="1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" fillId="0" borderId="0"/>
    <xf numFmtId="0" fontId="41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5" fillId="0" borderId="0"/>
    <xf numFmtId="0" fontId="5" fillId="0" borderId="0"/>
    <xf numFmtId="0" fontId="41" fillId="0" borderId="0"/>
    <xf numFmtId="0" fontId="43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3" fillId="0" borderId="0"/>
    <xf numFmtId="0" fontId="5" fillId="0" borderId="0"/>
    <xf numFmtId="0" fontId="41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0" fontId="41" fillId="0" borderId="0" applyFont="0" applyFill="0" applyBorder="0" applyAlignment="0" applyProtection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43" fillId="0" borderId="0"/>
    <xf numFmtId="0" fontId="4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53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3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3" fillId="0" borderId="0"/>
    <xf numFmtId="0" fontId="53" fillId="0" borderId="0"/>
    <xf numFmtId="0" fontId="53" fillId="0" borderId="0"/>
    <xf numFmtId="0" fontId="8" fillId="0" borderId="0" applyFont="0" applyFill="0" applyBorder="0" applyAlignment="0" applyProtection="0"/>
    <xf numFmtId="0" fontId="41" fillId="0" borderId="0"/>
    <xf numFmtId="0" fontId="4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3" fillId="0" borderId="0"/>
    <xf numFmtId="0" fontId="53" fillId="0" borderId="0"/>
    <xf numFmtId="0" fontId="53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43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41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43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5" fillId="0" borderId="0"/>
    <xf numFmtId="192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43" fillId="0" borderId="0"/>
    <xf numFmtId="0" fontId="43" fillId="0" borderId="0"/>
    <xf numFmtId="0" fontId="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57" fillId="0" borderId="0"/>
    <xf numFmtId="0" fontId="58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193" fontId="59" fillId="0" borderId="0"/>
    <xf numFmtId="0" fontId="22" fillId="0" borderId="0">
      <alignment vertical="center"/>
    </xf>
    <xf numFmtId="0" fontId="22" fillId="0" borderId="0">
      <alignment vertical="center"/>
    </xf>
    <xf numFmtId="194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195" fontId="59" fillId="0" borderId="0"/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9" fontId="42" fillId="0" borderId="0">
      <alignment vertical="center"/>
    </xf>
    <xf numFmtId="0" fontId="8" fillId="0" borderId="0"/>
    <xf numFmtId="3" fontId="45" fillId="0" borderId="1"/>
    <xf numFmtId="0" fontId="42" fillId="0" borderId="0">
      <alignment vertical="center"/>
    </xf>
    <xf numFmtId="3" fontId="45" fillId="0" borderId="1"/>
    <xf numFmtId="10" fontId="42" fillId="0" borderId="0">
      <alignment vertical="center"/>
    </xf>
    <xf numFmtId="0" fontId="42" fillId="0" borderId="0">
      <alignment vertical="center"/>
    </xf>
    <xf numFmtId="197" fontId="11" fillId="0" borderId="0">
      <alignment vertical="center"/>
    </xf>
    <xf numFmtId="3" fontId="60" fillId="0" borderId="29">
      <alignment horizontal="right" vertical="center"/>
    </xf>
    <xf numFmtId="0" fontId="8" fillId="0" borderId="1">
      <alignment horizontal="left" vertical="center" indent="1"/>
    </xf>
    <xf numFmtId="38" fontId="61" fillId="0" borderId="3" applyNumberFormat="0">
      <alignment horizontal="lef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3" fontId="60" fillId="0" borderId="29">
      <alignment horizontal="right" vertical="center"/>
    </xf>
    <xf numFmtId="0" fontId="62" fillId="0" borderId="0"/>
    <xf numFmtId="4" fontId="63" fillId="0" borderId="30">
      <alignment vertical="center"/>
    </xf>
    <xf numFmtId="0" fontId="12" fillId="0" borderId="31"/>
    <xf numFmtId="0" fontId="5" fillId="0" borderId="0" applyNumberFormat="0" applyFill="0" applyBorder="0" applyAlignment="0" applyProtection="0"/>
    <xf numFmtId="0" fontId="11" fillId="0" borderId="0">
      <protection locked="0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2" fontId="60" fillId="0" borderId="29">
      <alignment horizontal="right"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3"/>
    <xf numFmtId="0" fontId="58" fillId="0" borderId="0">
      <protection locked="0"/>
    </xf>
    <xf numFmtId="0" fontId="41" fillId="0" borderId="32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0" borderId="33"/>
    <xf numFmtId="0" fontId="41" fillId="0" borderId="3"/>
    <xf numFmtId="0" fontId="36" fillId="15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41" fillId="0" borderId="0"/>
    <xf numFmtId="0" fontId="41" fillId="0" borderId="32"/>
    <xf numFmtId="0" fontId="41" fillId="0" borderId="3"/>
    <xf numFmtId="0" fontId="11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4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4" fillId="0" borderId="0" applyBorder="0" applyProtection="0">
      <alignment horizontal="centerContinuous"/>
    </xf>
    <xf numFmtId="198" fontId="64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4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4" fillId="0" borderId="0" applyBorder="0" applyProtection="0">
      <alignment horizontal="centerContinuous"/>
    </xf>
    <xf numFmtId="198" fontId="64" fillId="0" borderId="0" applyBorder="0" applyProtection="0">
      <alignment horizontal="centerContinuous"/>
    </xf>
    <xf numFmtId="198" fontId="64" fillId="0" borderId="0" applyBorder="0" applyProtection="0">
      <alignment horizontal="centerContinuous"/>
    </xf>
    <xf numFmtId="198" fontId="64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4" fillId="0" borderId="0" applyBorder="0" applyProtection="0">
      <alignment horizontal="centerContinuous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6" fillId="0" borderId="0" applyFont="0" applyFill="0" applyBorder="0" applyAlignment="0" applyProtection="0"/>
    <xf numFmtId="41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6" fillId="0" borderId="0" applyFont="0" applyFill="0" applyBorder="0" applyAlignment="0" applyProtection="0"/>
    <xf numFmtId="43" fontId="67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1" fillId="0" borderId="0">
      <protection locked="0"/>
    </xf>
    <xf numFmtId="199" fontId="22" fillId="19" borderId="34">
      <alignment horizontal="center" vertical="center"/>
    </xf>
    <xf numFmtId="0" fontId="11" fillId="0" borderId="0">
      <protection locked="0"/>
    </xf>
    <xf numFmtId="0" fontId="11" fillId="0" borderId="0">
      <protection locked="0"/>
    </xf>
    <xf numFmtId="0" fontId="59" fillId="0" borderId="0" applyFont="0" applyFill="0" applyBorder="0" applyAlignment="0" applyProtection="0"/>
    <xf numFmtId="0" fontId="70" fillId="0" borderId="0" applyFont="0" applyFill="0" applyBorder="0" applyAlignment="0" applyProtection="0"/>
    <xf numFmtId="200" fontId="71" fillId="0" borderId="0" applyFont="0" applyFill="0" applyBorder="0" applyAlignment="0" applyProtection="0"/>
    <xf numFmtId="201" fontId="72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9" fillId="0" borderId="0" applyFont="0" applyFill="0" applyBorder="0" applyAlignment="0" applyProtection="0"/>
    <xf numFmtId="42" fontId="74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9" fillId="0" borderId="0" applyFont="0" applyFill="0" applyBorder="0" applyAlignment="0" applyProtection="0"/>
    <xf numFmtId="203" fontId="11" fillId="0" borderId="0" applyFont="0" applyFill="0" applyBorder="0" applyAlignment="0" applyProtection="0"/>
    <xf numFmtId="37" fontId="59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11" fillId="0" borderId="0">
      <protection locked="0"/>
    </xf>
    <xf numFmtId="0" fontId="59" fillId="0" borderId="0" applyFont="0" applyFill="0" applyBorder="0" applyAlignment="0" applyProtection="0"/>
    <xf numFmtId="0" fontId="70" fillId="0" borderId="0" applyFont="0" applyFill="0" applyBorder="0" applyAlignment="0" applyProtection="0"/>
    <xf numFmtId="205" fontId="71" fillId="0" borderId="0" applyFont="0" applyFill="0" applyBorder="0" applyAlignment="0" applyProtection="0"/>
    <xf numFmtId="206" fontId="72" fillId="0" borderId="0" applyFont="0" applyFill="0" applyBorder="0" applyAlignment="0" applyProtection="0"/>
    <xf numFmtId="207" fontId="59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9" fillId="0" borderId="0" applyFont="0" applyFill="0" applyBorder="0" applyAlignment="0" applyProtection="0"/>
    <xf numFmtId="44" fontId="74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9" fillId="0" borderId="0" applyFont="0" applyFill="0" applyBorder="0" applyAlignment="0" applyProtection="0"/>
    <xf numFmtId="206" fontId="72" fillId="0" borderId="0" applyFont="0" applyFill="0" applyBorder="0" applyAlignment="0" applyProtection="0"/>
    <xf numFmtId="37" fontId="59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11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9" fontId="58" fillId="0" borderId="0">
      <protection locked="0"/>
    </xf>
    <xf numFmtId="0" fontId="43" fillId="0" borderId="0"/>
    <xf numFmtId="0" fontId="75" fillId="0" borderId="0">
      <alignment horizontal="center" wrapText="1"/>
      <protection locked="0"/>
    </xf>
    <xf numFmtId="0" fontId="11" fillId="0" borderId="0">
      <protection locked="0"/>
    </xf>
    <xf numFmtId="0" fontId="76" fillId="0" borderId="0" applyFont="0" applyFill="0" applyBorder="0" applyAlignment="0" applyProtection="0"/>
    <xf numFmtId="0" fontId="70" fillId="0" borderId="0" applyFont="0" applyFill="0" applyBorder="0" applyAlignment="0" applyProtection="0"/>
    <xf numFmtId="210" fontId="71" fillId="0" borderId="0" applyFont="0" applyFill="0" applyBorder="0" applyAlignment="0" applyProtection="0"/>
    <xf numFmtId="211" fontId="72" fillId="0" borderId="0" applyFont="0" applyFill="0" applyBorder="0" applyAlignment="0" applyProtection="0"/>
    <xf numFmtId="212" fontId="1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9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215" fontId="22" fillId="0" borderId="0" applyFont="0" applyFill="0" applyBorder="0" applyAlignment="0" applyProtection="0"/>
    <xf numFmtId="0" fontId="72" fillId="0" borderId="0" applyFont="0" applyFill="0" applyBorder="0" applyAlignment="0" applyProtection="0"/>
    <xf numFmtId="214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37" fontId="5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0" fillId="0" borderId="0" applyFont="0" applyFill="0" applyBorder="0" applyAlignment="0" applyProtection="0"/>
    <xf numFmtId="216" fontId="71" fillId="0" borderId="0" applyFont="0" applyFill="0" applyBorder="0" applyAlignment="0" applyProtection="0"/>
    <xf numFmtId="217" fontId="72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59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8" fillId="0" borderId="0" applyFont="0" applyFill="0" applyBorder="0" applyAlignment="0" applyProtection="0"/>
    <xf numFmtId="217" fontId="72" fillId="0" borderId="0" applyFont="0" applyFill="0" applyBorder="0" applyAlignment="0" applyProtection="0"/>
    <xf numFmtId="37" fontId="5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58" fillId="0" borderId="0">
      <protection locked="0"/>
    </xf>
    <xf numFmtId="219" fontId="58" fillId="0" borderId="0">
      <protection locked="0"/>
    </xf>
    <xf numFmtId="0" fontId="11" fillId="0" borderId="0" applyFont="0" applyFill="0" applyBorder="0" applyAlignment="0" applyProtection="0"/>
    <xf numFmtId="0" fontId="5" fillId="0" borderId="0"/>
    <xf numFmtId="0" fontId="79" fillId="0" borderId="0" applyNumberFormat="0" applyFill="0" applyBorder="0" applyAlignment="0" applyProtection="0"/>
    <xf numFmtId="220" fontId="80" fillId="0" borderId="0" applyFont="0" applyFill="0" applyBorder="0" applyAlignment="0" applyProtection="0">
      <alignment horizontal="right"/>
    </xf>
    <xf numFmtId="0" fontId="81" fillId="0" borderId="0"/>
    <xf numFmtId="0" fontId="82" fillId="0" borderId="0"/>
    <xf numFmtId="0" fontId="50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50" fillId="0" borderId="0"/>
    <xf numFmtId="0" fontId="83" fillId="0" borderId="0"/>
    <xf numFmtId="0" fontId="65" fillId="0" borderId="0"/>
    <xf numFmtId="0" fontId="84" fillId="0" borderId="0"/>
    <xf numFmtId="0" fontId="65" fillId="0" borderId="0"/>
    <xf numFmtId="0" fontId="66" fillId="0" borderId="0"/>
    <xf numFmtId="0" fontId="65" fillId="0" borderId="0"/>
    <xf numFmtId="0" fontId="66" fillId="0" borderId="0"/>
    <xf numFmtId="0" fontId="11" fillId="0" borderId="0"/>
    <xf numFmtId="0" fontId="85" fillId="0" borderId="0"/>
    <xf numFmtId="0" fontId="56" fillId="0" borderId="0"/>
    <xf numFmtId="0" fontId="66" fillId="0" borderId="0"/>
    <xf numFmtId="0" fontId="65" fillId="0" borderId="0"/>
    <xf numFmtId="0" fontId="86" fillId="0" borderId="0"/>
    <xf numFmtId="0" fontId="11" fillId="0" borderId="0"/>
    <xf numFmtId="0" fontId="87" fillId="0" borderId="0"/>
    <xf numFmtId="0" fontId="70" fillId="0" borderId="0"/>
    <xf numFmtId="0" fontId="88" fillId="0" borderId="0"/>
    <xf numFmtId="0" fontId="89" fillId="0" borderId="0"/>
    <xf numFmtId="0" fontId="90" fillId="0" borderId="0"/>
    <xf numFmtId="0" fontId="70" fillId="0" borderId="0"/>
    <xf numFmtId="0" fontId="71" fillId="0" borderId="0"/>
    <xf numFmtId="0" fontId="73" fillId="0" borderId="0"/>
    <xf numFmtId="0" fontId="59" fillId="0" borderId="0"/>
    <xf numFmtId="0" fontId="72" fillId="0" borderId="0"/>
    <xf numFmtId="0" fontId="50" fillId="0" borderId="0"/>
    <xf numFmtId="0" fontId="73" fillId="0" borderId="0"/>
    <xf numFmtId="0" fontId="91" fillId="0" borderId="0"/>
    <xf numFmtId="0" fontId="73" fillId="0" borderId="0"/>
    <xf numFmtId="0" fontId="59" fillId="0" borderId="0"/>
    <xf numFmtId="0" fontId="73" fillId="0" borderId="0"/>
    <xf numFmtId="0" fontId="50" fillId="0" borderId="0" applyNumberFormat="0"/>
    <xf numFmtId="0" fontId="74" fillId="0" borderId="0"/>
    <xf numFmtId="0" fontId="59" fillId="0" borderId="0"/>
    <xf numFmtId="0" fontId="72" fillId="0" borderId="0"/>
    <xf numFmtId="0" fontId="59" fillId="0" borderId="0"/>
    <xf numFmtId="0" fontId="73" fillId="0" borderId="0"/>
    <xf numFmtId="0" fontId="59" fillId="0" borderId="0"/>
    <xf numFmtId="0" fontId="73" fillId="0" borderId="0"/>
    <xf numFmtId="0" fontId="59" fillId="0" borderId="0"/>
    <xf numFmtId="0" fontId="73" fillId="0" borderId="0"/>
    <xf numFmtId="0" fontId="5" fillId="0" borderId="0"/>
    <xf numFmtId="0" fontId="5" fillId="0" borderId="0"/>
    <xf numFmtId="0" fontId="11" fillId="0" borderId="0" applyFill="0" applyBorder="0" applyAlignment="0"/>
    <xf numFmtId="180" fontId="41" fillId="0" borderId="0" applyFill="0" applyBorder="0" applyAlignment="0"/>
    <xf numFmtId="202" fontId="92" fillId="0" borderId="0" applyFill="0" applyBorder="0" applyAlignment="0"/>
    <xf numFmtId="221" fontId="80" fillId="0" borderId="0" applyFill="0" applyBorder="0" applyAlignment="0"/>
    <xf numFmtId="222" fontId="80" fillId="0" borderId="0" applyFill="0" applyBorder="0" applyAlignment="0"/>
    <xf numFmtId="223" fontId="80" fillId="0" borderId="0" applyFill="0" applyBorder="0" applyAlignment="0"/>
    <xf numFmtId="224" fontId="80" fillId="0" borderId="0" applyFill="0" applyBorder="0" applyAlignment="0"/>
    <xf numFmtId="180" fontId="41" fillId="0" borderId="0" applyFill="0" applyBorder="0" applyAlignment="0"/>
    <xf numFmtId="0" fontId="93" fillId="0" borderId="0"/>
    <xf numFmtId="0" fontId="94" fillId="0" borderId="0" applyNumberFormat="0" applyFill="0" applyBorder="0" applyAlignment="0" applyProtection="0">
      <alignment vertical="top"/>
      <protection locked="0"/>
    </xf>
    <xf numFmtId="225" fontId="41" fillId="0" borderId="0" applyFont="0" applyFill="0" applyBorder="0" applyAlignment="0" applyProtection="0"/>
    <xf numFmtId="0" fontId="11" fillId="0" borderId="0">
      <protection locked="0"/>
    </xf>
    <xf numFmtId="0" fontId="58" fillId="0" borderId="35">
      <protection locked="0"/>
    </xf>
    <xf numFmtId="4" fontId="58" fillId="0" borderId="0">
      <protection locked="0"/>
    </xf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41" fontId="96" fillId="0" borderId="0" applyFont="0" applyFill="0" applyBorder="0" applyAlignment="0" applyProtection="0"/>
    <xf numFmtId="223" fontId="80" fillId="0" borderId="0" applyFont="0" applyFill="0" applyBorder="0" applyAlignment="0" applyProtection="0"/>
    <xf numFmtId="0" fontId="54" fillId="0" borderId="0"/>
    <xf numFmtId="217" fontId="5" fillId="0" borderId="0" applyFont="0" applyFill="0" applyBorder="0" applyAlignment="0" applyProtection="0"/>
    <xf numFmtId="3" fontId="97" fillId="0" borderId="0" applyFont="0" applyFill="0" applyBorder="0" applyAlignment="0" applyProtection="0"/>
    <xf numFmtId="0" fontId="98" fillId="0" borderId="0" applyNumberFormat="0" applyAlignment="0">
      <alignment horizontal="left"/>
    </xf>
    <xf numFmtId="0" fontId="8" fillId="0" borderId="0" applyFont="0" applyFill="0" applyBorder="0" applyAlignment="0" applyProtection="0"/>
    <xf numFmtId="226" fontId="58" fillId="0" borderId="0">
      <protection locked="0"/>
    </xf>
    <xf numFmtId="0" fontId="96" fillId="0" borderId="0" applyFont="0" applyFill="0" applyBorder="0" applyAlignment="0" applyProtection="0"/>
    <xf numFmtId="180" fontId="41" fillId="0" borderId="0" applyFont="0" applyFill="0" applyBorder="0" applyAlignment="0" applyProtection="0"/>
    <xf numFmtId="227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0" fontId="54" fillId="0" borderId="0"/>
    <xf numFmtId="0" fontId="97" fillId="0" borderId="0" applyFont="0" applyFill="0" applyBorder="0" applyAlignment="0" applyProtection="0"/>
    <xf numFmtId="14" fontId="99" fillId="0" borderId="0" applyFill="0" applyBorder="0" applyAlignment="0"/>
    <xf numFmtId="196" fontId="100" fillId="0" borderId="0">
      <protection locked="0"/>
    </xf>
    <xf numFmtId="198" fontId="5" fillId="0" borderId="36">
      <alignment vertical="center"/>
    </xf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5" fillId="0" borderId="0"/>
    <xf numFmtId="226" fontId="58" fillId="0" borderId="0">
      <protection locked="0"/>
    </xf>
    <xf numFmtId="229" fontId="58" fillId="0" borderId="0">
      <protection locked="0"/>
    </xf>
    <xf numFmtId="223" fontId="80" fillId="0" borderId="0" applyFill="0" applyBorder="0" applyAlignment="0"/>
    <xf numFmtId="180" fontId="41" fillId="0" borderId="0" applyFill="0" applyBorder="0" applyAlignment="0"/>
    <xf numFmtId="223" fontId="80" fillId="0" borderId="0" applyFill="0" applyBorder="0" applyAlignment="0"/>
    <xf numFmtId="224" fontId="80" fillId="0" borderId="0" applyFill="0" applyBorder="0" applyAlignment="0"/>
    <xf numFmtId="180" fontId="41" fillId="0" borderId="0" applyFill="0" applyBorder="0" applyAlignment="0"/>
    <xf numFmtId="0" fontId="101" fillId="0" borderId="0" applyNumberFormat="0" applyAlignment="0">
      <alignment horizontal="left"/>
    </xf>
    <xf numFmtId="230" fontId="11" fillId="0" borderId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0" fontId="102" fillId="0" borderId="0" applyNumberFormat="0" applyFont="0" applyFill="0" applyBorder="0" applyAlignment="0" applyProtection="0"/>
    <xf numFmtId="2" fontId="97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2" fontId="104" fillId="0" borderId="0">
      <alignment horizontal="left"/>
    </xf>
    <xf numFmtId="38" fontId="6" fillId="20" borderId="0" applyNumberFormat="0" applyBorder="0" applyAlignment="0" applyProtection="0"/>
    <xf numFmtId="3" fontId="42" fillId="0" borderId="37">
      <alignment horizontal="right" vertical="center"/>
    </xf>
    <xf numFmtId="4" fontId="42" fillId="0" borderId="37">
      <alignment horizontal="right" vertical="center"/>
    </xf>
    <xf numFmtId="0" fontId="105" fillId="0" borderId="0">
      <alignment horizontal="left"/>
    </xf>
    <xf numFmtId="0" fontId="106" fillId="0" borderId="38" applyNumberFormat="0" applyAlignment="0" applyProtection="0">
      <alignment horizontal="left" vertical="center"/>
    </xf>
    <xf numFmtId="0" fontId="106" fillId="0" borderId="8">
      <alignment horizontal="left" vertical="center"/>
    </xf>
    <xf numFmtId="0" fontId="107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10" fillId="0" borderId="22">
      <alignment horizontal="center"/>
    </xf>
    <xf numFmtId="0" fontId="110" fillId="0" borderId="0">
      <alignment horizontal="center"/>
    </xf>
    <xf numFmtId="0" fontId="111" fillId="0" borderId="0" applyNumberFormat="0" applyFill="0" applyBorder="0" applyAlignment="0" applyProtection="0"/>
    <xf numFmtId="0" fontId="112" fillId="0" borderId="39" applyNumberFormat="0" applyFill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10" fontId="6" fillId="21" borderId="1" applyNumberFormat="0" applyBorder="0" applyAlignment="0" applyProtection="0"/>
    <xf numFmtId="0" fontId="11" fillId="0" borderId="22">
      <protection locked="0"/>
    </xf>
    <xf numFmtId="223" fontId="80" fillId="0" borderId="0" applyFill="0" applyBorder="0" applyAlignment="0"/>
    <xf numFmtId="180" fontId="41" fillId="0" borderId="0" applyFill="0" applyBorder="0" applyAlignment="0"/>
    <xf numFmtId="223" fontId="80" fillId="0" borderId="0" applyFill="0" applyBorder="0" applyAlignment="0"/>
    <xf numFmtId="224" fontId="80" fillId="0" borderId="0" applyFill="0" applyBorder="0" applyAlignment="0"/>
    <xf numFmtId="180" fontId="41" fillId="0" borderId="0" applyFill="0" applyBorder="0" applyAlignment="0"/>
    <xf numFmtId="21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4" fillId="0" borderId="22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115" fillId="0" borderId="0"/>
    <xf numFmtId="231" fontId="41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41" fillId="0" borderId="0"/>
    <xf numFmtId="0" fontId="5" fillId="0" borderId="0"/>
    <xf numFmtId="0" fontId="5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14" fontId="75" fillId="0" borderId="0">
      <alignment horizontal="center" wrapText="1"/>
      <protection locked="0"/>
    </xf>
    <xf numFmtId="209" fontId="58" fillId="0" borderId="0">
      <protection locked="0"/>
    </xf>
    <xf numFmtId="232" fontId="5" fillId="0" borderId="0" applyFont="0" applyFill="0" applyBorder="0" applyAlignment="0" applyProtection="0"/>
    <xf numFmtId="222" fontId="80" fillId="0" borderId="0" applyFont="0" applyFill="0" applyBorder="0" applyAlignment="0" applyProtection="0"/>
    <xf numFmtId="233" fontId="80" fillId="0" borderId="0" applyFont="0" applyFill="0" applyBorder="0" applyAlignment="0" applyProtection="0"/>
    <xf numFmtId="10" fontId="5" fillId="0" borderId="0" applyFont="0" applyFill="0" applyBorder="0" applyAlignment="0" applyProtection="0"/>
    <xf numFmtId="234" fontId="80" fillId="0" borderId="0" applyFont="0" applyFill="0" applyBorder="0" applyAlignment="0" applyProtection="0"/>
    <xf numFmtId="223" fontId="80" fillId="0" borderId="0" applyFill="0" applyBorder="0" applyAlignment="0"/>
    <xf numFmtId="180" fontId="41" fillId="0" borderId="0" applyFill="0" applyBorder="0" applyAlignment="0"/>
    <xf numFmtId="223" fontId="80" fillId="0" borderId="0" applyFill="0" applyBorder="0" applyAlignment="0"/>
    <xf numFmtId="224" fontId="80" fillId="0" borderId="0" applyFill="0" applyBorder="0" applyAlignment="0"/>
    <xf numFmtId="180" fontId="41" fillId="0" borderId="0" applyFill="0" applyBorder="0" applyAlignment="0"/>
    <xf numFmtId="0" fontId="117" fillId="20" borderId="0" applyNumberFormat="0">
      <alignment vertical="center"/>
    </xf>
    <xf numFmtId="0" fontId="118" fillId="22" borderId="0" applyNumberFormat="0" applyFont="0" applyBorder="0" applyAlignment="0">
      <alignment horizontal="center"/>
    </xf>
    <xf numFmtId="30" fontId="119" fillId="0" borderId="0" applyNumberFormat="0" applyFill="0" applyBorder="0" applyAlignment="0" applyProtection="0">
      <alignment horizontal="left"/>
    </xf>
    <xf numFmtId="235" fontId="120" fillId="0" borderId="40">
      <alignment vertical="center" wrapText="1"/>
    </xf>
    <xf numFmtId="0" fontId="118" fillId="1" borderId="8" applyNumberFormat="0" applyFont="0" applyAlignment="0">
      <alignment horizontal="center"/>
    </xf>
    <xf numFmtId="0" fontId="121" fillId="0" borderId="0" applyNumberFormat="0" applyFill="0" applyBorder="0" applyAlignment="0">
      <alignment horizontal="center"/>
    </xf>
    <xf numFmtId="0" fontId="43" fillId="0" borderId="0"/>
    <xf numFmtId="0" fontId="122" fillId="0" borderId="0">
      <alignment horizontal="center" vertical="center"/>
    </xf>
    <xf numFmtId="0" fontId="123" fillId="0" borderId="0"/>
    <xf numFmtId="0" fontId="114" fillId="0" borderId="0"/>
    <xf numFmtId="40" fontId="124" fillId="0" borderId="0" applyBorder="0">
      <alignment horizontal="right"/>
    </xf>
    <xf numFmtId="49" fontId="99" fillId="0" borderId="0" applyFill="0" applyBorder="0" applyAlignment="0"/>
    <xf numFmtId="234" fontId="80" fillId="0" borderId="0" applyFill="0" applyBorder="0" applyAlignment="0"/>
    <xf numFmtId="236" fontId="80" fillId="0" borderId="0" applyFill="0" applyBorder="0" applyAlignment="0"/>
    <xf numFmtId="0" fontId="5" fillId="0" borderId="0"/>
    <xf numFmtId="0" fontId="125" fillId="20" borderId="0">
      <alignment horizontal="centerContinuous"/>
    </xf>
    <xf numFmtId="0" fontId="126" fillId="0" borderId="0" applyFill="0" applyBorder="0" applyProtection="0">
      <alignment horizontal="centerContinuous" vertical="center"/>
    </xf>
    <xf numFmtId="0" fontId="22" fillId="23" borderId="0" applyFill="0" applyBorder="0" applyProtection="0">
      <alignment horizontal="center" vertical="center"/>
    </xf>
    <xf numFmtId="0" fontId="64" fillId="0" borderId="0"/>
    <xf numFmtId="0" fontId="97" fillId="0" borderId="35" applyNumberFormat="0" applyFont="0" applyFill="0" applyAlignment="0" applyProtection="0"/>
    <xf numFmtId="0" fontId="127" fillId="0" borderId="41">
      <alignment horizontal="left"/>
    </xf>
    <xf numFmtId="37" fontId="6" fillId="24" borderId="0" applyNumberFormat="0" applyBorder="0" applyAlignment="0" applyProtection="0"/>
    <xf numFmtId="37" fontId="6" fillId="0" borderId="0"/>
    <xf numFmtId="3" fontId="128" fillId="0" borderId="39" applyProtection="0"/>
    <xf numFmtId="237" fontId="43" fillId="0" borderId="0" applyFont="0" applyFill="0" applyBorder="0" applyAlignment="0" applyProtection="0"/>
    <xf numFmtId="238" fontId="43" fillId="0" borderId="0" applyFon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130" fillId="0" borderId="0" applyNumberFormat="0" applyFill="0" applyBorder="0" applyAlignment="0" applyProtection="0">
      <alignment vertical="top"/>
      <protection locked="0"/>
    </xf>
    <xf numFmtId="192" fontId="11" fillId="0" borderId="0" applyFont="0" applyFill="0" applyBorder="0" applyAlignment="0" applyProtection="0"/>
    <xf numFmtId="0" fontId="131" fillId="0" borderId="0">
      <protection locked="0"/>
    </xf>
    <xf numFmtId="0" fontId="8" fillId="0" borderId="1">
      <alignment horizontal="left" vertical="center" indent="2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38" fontId="22" fillId="0" borderId="0"/>
    <xf numFmtId="0" fontId="33" fillId="0" borderId="0" applyNumberFormat="0" applyFill="0" applyBorder="0" applyAlignment="0" applyProtection="0">
      <alignment vertical="center"/>
    </xf>
    <xf numFmtId="0" fontId="30" fillId="29" borderId="42" applyNumberFormat="0" applyAlignment="0" applyProtection="0">
      <alignment vertical="center"/>
    </xf>
    <xf numFmtId="194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132" fillId="0" borderId="0"/>
    <xf numFmtId="49" fontId="133" fillId="0" borderId="40">
      <alignment horizontal="center" vertical="center" wrapText="1"/>
    </xf>
    <xf numFmtId="38" fontId="10" fillId="0" borderId="0"/>
    <xf numFmtId="0" fontId="11" fillId="0" borderId="0">
      <protection locked="0"/>
    </xf>
    <xf numFmtId="0" fontId="26" fillId="6" borderId="0" applyNumberFormat="0" applyBorder="0" applyAlignment="0" applyProtection="0">
      <alignment vertical="center"/>
    </xf>
    <xf numFmtId="0" fontId="58" fillId="0" borderId="0">
      <protection locked="0"/>
    </xf>
    <xf numFmtId="0" fontId="134" fillId="0" borderId="43">
      <alignment vertical="center"/>
    </xf>
    <xf numFmtId="3" fontId="7" fillId="0" borderId="44" applyNumberFormat="0" applyFill="0" applyBorder="0" applyProtection="0">
      <alignment horizontal="center" vertical="center"/>
    </xf>
    <xf numFmtId="0" fontId="41" fillId="30" borderId="0">
      <alignment horizontal="left"/>
    </xf>
    <xf numFmtId="0" fontId="58" fillId="0" borderId="0">
      <protection locked="0"/>
    </xf>
    <xf numFmtId="49" fontId="135" fillId="0" borderId="40">
      <alignment horizontal="center" vertical="center" wrapText="1"/>
    </xf>
    <xf numFmtId="0" fontId="136" fillId="0" borderId="0" applyFont="0"/>
    <xf numFmtId="0" fontId="137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31" borderId="45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10" fillId="23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239" fontId="11" fillId="0" borderId="46" applyFont="0" applyFill="0" applyBorder="0" applyAlignment="0" applyProtection="0">
      <alignment vertical="center"/>
    </xf>
    <xf numFmtId="240" fontId="11" fillId="32" borderId="47" applyFont="0" applyFill="0" applyBorder="0" applyAlignment="0" applyProtection="0">
      <alignment vertical="center"/>
    </xf>
    <xf numFmtId="241" fontId="11" fillId="0" borderId="0" applyFont="0" applyFill="0" applyBorder="0" applyAlignment="0" applyProtection="0"/>
    <xf numFmtId="242" fontId="11" fillId="0" borderId="48"/>
    <xf numFmtId="243" fontId="11" fillId="0" borderId="48"/>
    <xf numFmtId="0" fontId="138" fillId="0" borderId="0" applyFont="0" applyFill="0" applyBorder="0" applyProtection="0">
      <alignment horizontal="center" vertical="center"/>
    </xf>
    <xf numFmtId="0" fontId="138" fillId="0" borderId="0" applyFont="0" applyFill="0" applyBorder="0" applyProtection="0">
      <alignment horizontal="center" vertical="center"/>
    </xf>
    <xf numFmtId="0" fontId="27" fillId="33" borderId="0" applyNumberFormat="0" applyBorder="0" applyAlignment="0" applyProtection="0">
      <alignment vertical="center"/>
    </xf>
    <xf numFmtId="244" fontId="139" fillId="0" borderId="44" applyFont="0" applyFill="0" applyAlignment="0" applyProtection="0">
      <alignment horizontal="center" vertical="center"/>
    </xf>
    <xf numFmtId="0" fontId="41" fillId="0" borderId="0"/>
    <xf numFmtId="0" fontId="140" fillId="0" borderId="0"/>
    <xf numFmtId="180" fontId="141" fillId="0" borderId="48">
      <alignment vertical="center"/>
    </xf>
    <xf numFmtId="3" fontId="142" fillId="0" borderId="1"/>
    <xf numFmtId="0" fontId="142" fillId="0" borderId="1"/>
    <xf numFmtId="3" fontId="142" fillId="0" borderId="26"/>
    <xf numFmtId="3" fontId="142" fillId="0" borderId="15"/>
    <xf numFmtId="0" fontId="143" fillId="0" borderId="1"/>
    <xf numFmtId="0" fontId="144" fillId="0" borderId="0">
      <alignment horizontal="center"/>
    </xf>
    <xf numFmtId="0" fontId="145" fillId="0" borderId="49">
      <alignment horizontal="center"/>
    </xf>
    <xf numFmtId="0" fontId="34" fillId="0" borderId="0" applyNumberFormat="0" applyFill="0" applyBorder="0" applyAlignment="0" applyProtection="0">
      <alignment vertical="center"/>
    </xf>
    <xf numFmtId="0" fontId="32" fillId="34" borderId="50" applyNumberFormat="0" applyAlignment="0" applyProtection="0">
      <alignment vertical="center"/>
    </xf>
    <xf numFmtId="3" fontId="146" fillId="0" borderId="0">
      <alignment vertical="center" wrapText="1"/>
    </xf>
    <xf numFmtId="3" fontId="147" fillId="0" borderId="0">
      <alignment vertical="center" wrapText="1"/>
    </xf>
    <xf numFmtId="1" fontId="41" fillId="0" borderId="0"/>
    <xf numFmtId="245" fontId="11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5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65" fillId="0" borderId="0"/>
    <xf numFmtId="0" fontId="65" fillId="0" borderId="0"/>
    <xf numFmtId="0" fontId="65" fillId="0" borderId="0"/>
    <xf numFmtId="0" fontId="47" fillId="0" borderId="51"/>
    <xf numFmtId="0" fontId="31" fillId="0" borderId="52" applyNumberFormat="0" applyFill="0" applyAlignment="0" applyProtection="0">
      <alignment vertical="center"/>
    </xf>
    <xf numFmtId="0" fontId="42" fillId="0" borderId="0"/>
    <xf numFmtId="0" fontId="35" fillId="0" borderId="53" applyNumberFormat="0" applyFill="0" applyAlignment="0" applyProtection="0">
      <alignment vertical="center"/>
    </xf>
    <xf numFmtId="246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1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9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61" fillId="0" borderId="0">
      <alignment vertical="center"/>
    </xf>
    <xf numFmtId="0" fontId="148" fillId="0" borderId="0">
      <alignment horizontal="center" vertical="center"/>
    </xf>
    <xf numFmtId="0" fontId="136" fillId="0" borderId="0" applyNumberFormat="0" applyBorder="0" applyAlignment="0">
      <alignment horizontal="centerContinuous" vertical="center"/>
    </xf>
    <xf numFmtId="0" fontId="28" fillId="10" borderId="42" applyNumberFormat="0" applyAlignment="0" applyProtection="0">
      <alignment vertical="center"/>
    </xf>
    <xf numFmtId="4" fontId="58" fillId="0" borderId="0">
      <protection locked="0"/>
    </xf>
    <xf numFmtId="0" fontId="132" fillId="0" borderId="0"/>
    <xf numFmtId="4" fontId="58" fillId="0" borderId="0">
      <protection locked="0"/>
    </xf>
    <xf numFmtId="219" fontId="58" fillId="0" borderId="0">
      <protection locked="0"/>
    </xf>
    <xf numFmtId="0" fontId="41" fillId="0" borderId="54" applyNumberFormat="0"/>
    <xf numFmtId="0" fontId="132" fillId="35" borderId="0"/>
    <xf numFmtId="1" fontId="45" fillId="23" borderId="0" applyNumberFormat="0" applyFont="0" applyFill="0" applyBorder="0" applyAlignment="0">
      <alignment vertical="center"/>
    </xf>
    <xf numFmtId="1" fontId="149" fillId="23" borderId="0" applyNumberFormat="0" applyBorder="0" applyAlignment="0">
      <alignment vertical="center"/>
    </xf>
    <xf numFmtId="0" fontId="38" fillId="0" borderId="55" applyNumberFormat="0" applyFill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1" fillId="0" borderId="0"/>
    <xf numFmtId="1" fontId="150" fillId="23" borderId="0" applyNumberFormat="0" applyFont="0" applyFill="0" applyBorder="0" applyAlignment="0">
      <alignment vertical="center"/>
    </xf>
    <xf numFmtId="0" fontId="29" fillId="29" borderId="58" applyNumberForma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41" fillId="0" borderId="0" applyFont="0" applyFill="0" applyBorder="0" applyAlignment="0" applyProtection="0"/>
    <xf numFmtId="0" fontId="11" fillId="0" borderId="0">
      <protection locked="0"/>
    </xf>
    <xf numFmtId="211" fontId="41" fillId="0" borderId="1">
      <alignment horizontal="center" vertical="center"/>
    </xf>
    <xf numFmtId="3" fontId="41" fillId="0" borderId="0" applyFont="0" applyFill="0" applyBorder="0" applyAlignment="0" applyProtection="0"/>
    <xf numFmtId="250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11" fontId="41" fillId="0" borderId="0" applyNumberFormat="0" applyFont="0" applyFill="0" applyBorder="0" applyProtection="0">
      <alignment vertical="center"/>
    </xf>
    <xf numFmtId="252" fontId="11" fillId="0" borderId="59" applyFont="0" applyFill="0" applyBorder="0" applyAlignment="0" applyProtection="0">
      <alignment vertical="center"/>
    </xf>
    <xf numFmtId="253" fontId="11" fillId="0" borderId="46" applyFont="0" applyFill="0" applyBorder="0" applyAlignment="0" applyProtection="0">
      <alignment vertical="center"/>
    </xf>
    <xf numFmtId="0" fontId="10" fillId="23" borderId="0" applyFill="0" applyBorder="0" applyProtection="0">
      <alignment horizontal="right"/>
    </xf>
    <xf numFmtId="254" fontId="11" fillId="20" borderId="1" applyFont="0" applyFill="0" applyBorder="0" applyAlignment="0" applyProtection="0"/>
    <xf numFmtId="255" fontId="11" fillId="0" borderId="48" applyFont="0" applyFill="0" applyBorder="0" applyAlignment="0" applyProtection="0"/>
    <xf numFmtId="256" fontId="11" fillId="0" borderId="60" applyFont="0" applyFill="0" applyBorder="0" applyAlignment="0" applyProtection="0"/>
    <xf numFmtId="257" fontId="11" fillId="0" borderId="46" applyFont="0" applyFill="0" applyBorder="0" applyAlignment="0" applyProtection="0"/>
    <xf numFmtId="184" fontId="11" fillId="0" borderId="48"/>
    <xf numFmtId="0" fontId="22" fillId="0" borderId="0"/>
    <xf numFmtId="0" fontId="41" fillId="0" borderId="0" applyFont="0" applyFill="0" applyBorder="0" applyAlignment="0" applyProtection="0"/>
    <xf numFmtId="217" fontId="11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41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09" fontId="58" fillId="0" borderId="0">
      <protection locked="0"/>
    </xf>
    <xf numFmtId="0" fontId="11" fillId="0" borderId="0">
      <protection locked="0"/>
    </xf>
    <xf numFmtId="0" fontId="15" fillId="0" borderId="48">
      <alignment horizontal="center" vertical="center"/>
    </xf>
    <xf numFmtId="0" fontId="15" fillId="0" borderId="48">
      <alignment horizontal="left" vertical="center"/>
    </xf>
    <xf numFmtId="0" fontId="15" fillId="0" borderId="48">
      <alignment vertical="center" textRotation="255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51" fillId="0" borderId="0" applyNumberFormat="0" applyFill="0" applyBorder="0" applyAlignment="0" applyProtection="0">
      <alignment vertical="top"/>
      <protection locked="0"/>
    </xf>
    <xf numFmtId="0" fontId="5" fillId="0" borderId="0" applyAlignment="0">
      <alignment vertical="top" wrapText="1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" fillId="0" borderId="0" applyAlignment="0">
      <alignment vertical="top" wrapText="1"/>
      <protection locked="0"/>
    </xf>
    <xf numFmtId="0" fontId="11" fillId="0" borderId="0"/>
    <xf numFmtId="0" fontId="5" fillId="0" borderId="0"/>
    <xf numFmtId="0" fontId="5" fillId="0" borderId="0"/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11" fillId="0" borderId="0"/>
    <xf numFmtId="0" fontId="41" fillId="0" borderId="48">
      <alignment vertical="center" wrapText="1"/>
    </xf>
    <xf numFmtId="0" fontId="11" fillId="0" borderId="1" applyNumberFormat="0" applyFill="0" applyProtection="0">
      <alignment vertical="center"/>
    </xf>
    <xf numFmtId="0" fontId="58" fillId="0" borderId="35">
      <protection locked="0"/>
    </xf>
    <xf numFmtId="3" fontId="10" fillId="0" borderId="61">
      <alignment vertical="center"/>
    </xf>
    <xf numFmtId="226" fontId="58" fillId="0" borderId="0">
      <protection locked="0"/>
    </xf>
    <xf numFmtId="229" fontId="58" fillId="0" borderId="0">
      <protection locked="0"/>
    </xf>
    <xf numFmtId="38" fontId="8" fillId="0" borderId="0" applyNumberFormat="0" applyFont="0" applyFill="0" applyBorder="0" applyAlignment="0" applyProtection="0">
      <protection locked="0"/>
    </xf>
  </cellStyleXfs>
  <cellXfs count="332">
    <xf numFmtId="0" fontId="0" fillId="0" borderId="0" xfId="0"/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2" fillId="0" borderId="0" xfId="0" applyNumberFormat="1" applyFont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vertical="center"/>
    </xf>
    <xf numFmtId="41" fontId="2" fillId="0" borderId="0" xfId="0" applyNumberFormat="1" applyFont="1" applyAlignment="1">
      <alignment vertical="center"/>
    </xf>
    <xf numFmtId="41" fontId="2" fillId="0" borderId="0" xfId="0" applyNumberFormat="1" applyFont="1" applyAlignment="1">
      <alignment horizontal="center" vertical="center"/>
    </xf>
    <xf numFmtId="41" fontId="2" fillId="0" borderId="1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Fill="1" applyBorder="1" applyAlignment="1" applyProtection="1">
      <alignment vertical="center"/>
    </xf>
    <xf numFmtId="177" fontId="2" fillId="0" borderId="2" xfId="0" applyNumberFormat="1" applyFont="1" applyFill="1" applyBorder="1" applyAlignment="1" applyProtection="1">
      <alignment vertical="center"/>
    </xf>
    <xf numFmtId="178" fontId="2" fillId="0" borderId="1" xfId="0" applyNumberFormat="1" applyFont="1" applyFill="1" applyBorder="1" applyAlignment="1" applyProtection="1">
      <alignment vertical="center"/>
    </xf>
    <xf numFmtId="179" fontId="2" fillId="0" borderId="1" xfId="0" applyNumberFormat="1" applyFont="1" applyFill="1" applyBorder="1" applyAlignment="1" applyProtection="1">
      <alignment vertical="center"/>
    </xf>
    <xf numFmtId="0" fontId="8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left" vertical="center"/>
    </xf>
    <xf numFmtId="180" fontId="9" fillId="0" borderId="0" xfId="0" applyNumberFormat="1" applyFont="1" applyAlignment="1">
      <alignment horizontal="left" vertical="center"/>
    </xf>
    <xf numFmtId="180" fontId="9" fillId="0" borderId="0" xfId="0" applyNumberFormat="1" applyFont="1" applyAlignment="1">
      <alignment horizontal="right" vertical="center"/>
    </xf>
    <xf numFmtId="0" fontId="9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41" fontId="10" fillId="0" borderId="1" xfId="0" applyNumberFormat="1" applyFont="1" applyBorder="1" applyAlignment="1">
      <alignment horizontal="center" vertical="center"/>
    </xf>
    <xf numFmtId="41" fontId="10" fillId="0" borderId="1" xfId="0" applyNumberFormat="1" applyFont="1" applyBorder="1" applyAlignment="1">
      <alignment horizontal="left" vertical="center"/>
    </xf>
    <xf numFmtId="41" fontId="10" fillId="0" borderId="1" xfId="0" applyNumberFormat="1" applyFont="1" applyBorder="1" applyAlignment="1">
      <alignment horizontal="right" vertical="center"/>
    </xf>
    <xf numFmtId="10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vertical="center" shrinkToFit="1"/>
    </xf>
    <xf numFmtId="0" fontId="10" fillId="2" borderId="0" xfId="0" applyNumberFormat="1" applyFont="1" applyFill="1" applyAlignment="1">
      <alignment vertical="center" shrinkToFit="1"/>
    </xf>
    <xf numFmtId="180" fontId="10" fillId="0" borderId="1" xfId="0" applyNumberFormat="1" applyFont="1" applyBorder="1" applyAlignment="1">
      <alignment horizontal="center" vertical="center"/>
    </xf>
    <xf numFmtId="180" fontId="10" fillId="0" borderId="1" xfId="0" applyNumberFormat="1" applyFont="1" applyBorder="1" applyAlignment="1">
      <alignment horizontal="right" vertical="center"/>
    </xf>
    <xf numFmtId="41" fontId="10" fillId="0" borderId="0" xfId="0" applyNumberFormat="1" applyFont="1" applyAlignment="1">
      <alignment vertical="center"/>
    </xf>
    <xf numFmtId="180" fontId="10" fillId="0" borderId="0" xfId="0" applyNumberFormat="1" applyFont="1" applyAlignment="1">
      <alignment vertical="center"/>
    </xf>
    <xf numFmtId="41" fontId="10" fillId="0" borderId="0" xfId="6" applyFont="1" applyAlignment="1">
      <alignment vertical="center"/>
    </xf>
    <xf numFmtId="9" fontId="10" fillId="0" borderId="0" xfId="0" applyNumberFormat="1" applyFont="1" applyAlignment="1">
      <alignment vertical="center"/>
    </xf>
    <xf numFmtId="10" fontId="10" fillId="0" borderId="1" xfId="0" quotePrefix="1" applyNumberFormat="1" applyFont="1" applyBorder="1" applyAlignment="1">
      <alignment horizontal="right" vertical="center"/>
    </xf>
    <xf numFmtId="9" fontId="10" fillId="0" borderId="0" xfId="1" applyFont="1" applyAlignment="1">
      <alignment vertical="center"/>
    </xf>
    <xf numFmtId="9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180" fontId="10" fillId="0" borderId="0" xfId="0" applyNumberFormat="1" applyFont="1" applyAlignment="1">
      <alignment horizontal="right" vertical="center"/>
    </xf>
    <xf numFmtId="180" fontId="10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180" fontId="0" fillId="0" borderId="0" xfId="0" applyNumberFormat="1" applyAlignment="1">
      <alignment horizontal="right" vertical="center"/>
    </xf>
    <xf numFmtId="180" fontId="0" fillId="0" borderId="0" xfId="0" applyNumberFormat="1" applyAlignment="1">
      <alignment horizontal="left" vertical="center"/>
    </xf>
    <xf numFmtId="41" fontId="0" fillId="0" borderId="0" xfId="6" applyFont="1" applyAlignment="1">
      <alignment vertical="center"/>
    </xf>
    <xf numFmtId="180" fontId="0" fillId="0" borderId="0" xfId="0" applyNumberFormat="1" applyFill="1" applyAlignment="1">
      <alignment horizontal="right" vertical="center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 shrinkToFit="1"/>
    </xf>
    <xf numFmtId="0" fontId="0" fillId="0" borderId="0" xfId="0" applyAlignment="1">
      <alignment shrinkToFit="1"/>
    </xf>
    <xf numFmtId="0" fontId="2" fillId="3" borderId="0" xfId="0" applyFont="1" applyFill="1" applyAlignment="1">
      <alignment vertical="center"/>
    </xf>
    <xf numFmtId="0" fontId="0" fillId="3" borderId="0" xfId="0" applyFill="1"/>
    <xf numFmtId="41" fontId="0" fillId="0" borderId="0" xfId="0" applyNumberFormat="1"/>
    <xf numFmtId="178" fontId="2" fillId="0" borderId="0" xfId="0" applyNumberFormat="1" applyFont="1" applyAlignment="1">
      <alignment vertical="center"/>
    </xf>
    <xf numFmtId="41" fontId="2" fillId="0" borderId="0" xfId="0" applyNumberFormat="1" applyFont="1" applyFill="1" applyBorder="1" applyAlignment="1" applyProtection="1">
      <alignment vertical="center"/>
    </xf>
    <xf numFmtId="41" fontId="2" fillId="0" borderId="0" xfId="0" applyNumberFormat="1" applyFont="1" applyFill="1" applyBorder="1" applyAlignment="1" applyProtection="1">
      <alignment horizontal="center" vertical="center"/>
    </xf>
    <xf numFmtId="41" fontId="2" fillId="4" borderId="1" xfId="0" applyNumberFormat="1" applyFont="1" applyFill="1" applyBorder="1" applyAlignment="1" applyProtection="1">
      <alignment horizontal="right" vertical="center"/>
    </xf>
    <xf numFmtId="41" fontId="2" fillId="4" borderId="1" xfId="0" applyNumberFormat="1" applyFont="1" applyFill="1" applyBorder="1" applyAlignment="1" applyProtection="1">
      <alignment horizontal="center" vertical="center"/>
    </xf>
    <xf numFmtId="41" fontId="2" fillId="4" borderId="1" xfId="0" applyNumberFormat="1" applyFont="1" applyFill="1" applyBorder="1" applyAlignment="1" applyProtection="1">
      <alignment vertical="center"/>
    </xf>
    <xf numFmtId="41" fontId="2" fillId="4" borderId="0" xfId="0" applyNumberFormat="1" applyFont="1" applyFill="1" applyAlignment="1">
      <alignment vertical="center" shrinkToFit="1"/>
    </xf>
    <xf numFmtId="41" fontId="2" fillId="4" borderId="0" xfId="0" applyNumberFormat="1" applyFont="1" applyFill="1" applyBorder="1" applyAlignment="1" applyProtection="1">
      <alignment vertical="center" shrinkToFit="1"/>
    </xf>
    <xf numFmtId="0" fontId="0" fillId="4" borderId="0" xfId="0" applyFill="1" applyAlignment="1">
      <alignment shrinkToFit="1"/>
    </xf>
    <xf numFmtId="177" fontId="4" fillId="0" borderId="1" xfId="0" applyNumberFormat="1" applyFont="1" applyFill="1" applyBorder="1" applyAlignment="1" applyProtection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2" fillId="0" borderId="0" xfId="0" applyNumberFormat="1" applyFont="1" applyAlignment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wrapText="1" shrinkToFit="1"/>
    </xf>
    <xf numFmtId="41" fontId="2" fillId="0" borderId="0" xfId="0" applyNumberFormat="1" applyFont="1" applyFill="1" applyBorder="1" applyAlignment="1" applyProtection="1">
      <alignment horizontal="left" vertical="center" shrinkToFit="1"/>
    </xf>
    <xf numFmtId="0" fontId="0" fillId="0" borderId="0" xfId="0" applyAlignment="1">
      <alignment horizontal="left" shrinkToFit="1"/>
    </xf>
    <xf numFmtId="180" fontId="9" fillId="0" borderId="0" xfId="0" applyNumberFormat="1" applyFont="1" applyBorder="1" applyAlignment="1">
      <alignment vertical="center"/>
    </xf>
    <xf numFmtId="180" fontId="1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1" fontId="2" fillId="0" borderId="1" xfId="0" applyNumberFormat="1" applyFont="1" applyFill="1" applyBorder="1" applyAlignment="1" applyProtection="1">
      <alignment vertical="center" shrinkToFit="1"/>
    </xf>
    <xf numFmtId="176" fontId="2" fillId="0" borderId="0" xfId="2" applyFont="1" applyAlignment="1">
      <alignment vertical="center"/>
    </xf>
    <xf numFmtId="176" fontId="0" fillId="0" borderId="0" xfId="2" applyFont="1"/>
    <xf numFmtId="176" fontId="2" fillId="0" borderId="1" xfId="2" applyFont="1" applyFill="1" applyBorder="1" applyAlignment="1" applyProtection="1">
      <alignment vertical="center"/>
    </xf>
    <xf numFmtId="176" fontId="2" fillId="0" borderId="1" xfId="2" applyFont="1" applyFill="1" applyBorder="1" applyAlignment="1" applyProtection="1">
      <alignment horizontal="center" vertical="center"/>
    </xf>
    <xf numFmtId="176" fontId="2" fillId="4" borderId="1" xfId="2" applyFont="1" applyFill="1" applyBorder="1" applyAlignment="1" applyProtection="1">
      <alignment vertical="center"/>
    </xf>
    <xf numFmtId="176" fontId="2" fillId="4" borderId="1" xfId="2" applyFont="1" applyFill="1" applyBorder="1" applyAlignment="1" applyProtection="1">
      <alignment horizontal="center" vertical="center"/>
    </xf>
    <xf numFmtId="176" fontId="2" fillId="3" borderId="0" xfId="2" applyFont="1" applyFill="1" applyAlignment="1">
      <alignment vertical="center"/>
    </xf>
    <xf numFmtId="176" fontId="2" fillId="0" borderId="1" xfId="2" applyFont="1" applyBorder="1" applyAlignment="1">
      <alignment vertical="center"/>
    </xf>
    <xf numFmtId="176" fontId="2" fillId="0" borderId="1" xfId="2" applyFont="1" applyBorder="1" applyAlignment="1">
      <alignment horizontal="center" vertical="center"/>
    </xf>
    <xf numFmtId="176" fontId="0" fillId="0" borderId="1" xfId="2" applyFont="1" applyBorder="1" applyAlignment="1">
      <alignment horizontal="center" vertical="center"/>
    </xf>
    <xf numFmtId="176" fontId="0" fillId="0" borderId="0" xfId="2" applyFont="1" applyAlignment="1">
      <alignment vertical="center"/>
    </xf>
    <xf numFmtId="176" fontId="5" fillId="3" borderId="0" xfId="2" applyFont="1" applyFill="1" applyAlignment="1">
      <alignment vertical="center"/>
    </xf>
    <xf numFmtId="176" fontId="0" fillId="0" borderId="1" xfId="2" applyFont="1" applyBorder="1" applyAlignment="1">
      <alignment vertical="center"/>
    </xf>
    <xf numFmtId="176" fontId="15" fillId="0" borderId="1" xfId="2" applyFont="1" applyBorder="1" applyAlignment="1">
      <alignment vertical="center"/>
    </xf>
    <xf numFmtId="176" fontId="2" fillId="0" borderId="0" xfId="2" applyFont="1" applyAlignment="1">
      <alignment horizontal="center" vertical="center"/>
    </xf>
    <xf numFmtId="176" fontId="0" fillId="0" borderId="0" xfId="2" applyFont="1" applyAlignment="1">
      <alignment horizontal="center"/>
    </xf>
    <xf numFmtId="0" fontId="0" fillId="0" borderId="0" xfId="0" applyFont="1"/>
    <xf numFmtId="178" fontId="0" fillId="0" borderId="0" xfId="0" applyNumberFormat="1" applyFont="1"/>
    <xf numFmtId="0" fontId="0" fillId="0" borderId="0" xfId="0" applyFont="1" applyAlignment="1">
      <alignment shrinkToFit="1"/>
    </xf>
    <xf numFmtId="177" fontId="0" fillId="0" borderId="0" xfId="0" applyNumberFormat="1"/>
    <xf numFmtId="176" fontId="2" fillId="0" borderId="1" xfId="3" applyFont="1" applyFill="1" applyBorder="1" applyAlignment="1" applyProtection="1">
      <alignment vertical="center"/>
    </xf>
    <xf numFmtId="176" fontId="2" fillId="4" borderId="1" xfId="3" applyFont="1" applyFill="1" applyBorder="1" applyAlignment="1" applyProtection="1">
      <alignment vertical="center"/>
    </xf>
    <xf numFmtId="176" fontId="2" fillId="0" borderId="1" xfId="3" applyFont="1" applyBorder="1" applyAlignment="1">
      <alignment vertical="center"/>
    </xf>
    <xf numFmtId="176" fontId="5" fillId="0" borderId="1" xfId="3" applyFont="1" applyBorder="1" applyAlignment="1">
      <alignment vertical="center"/>
    </xf>
    <xf numFmtId="0" fontId="2" fillId="0" borderId="1" xfId="3" applyNumberFormat="1" applyFont="1" applyFill="1" applyBorder="1" applyAlignment="1" applyProtection="1">
      <alignment vertical="center"/>
    </xf>
    <xf numFmtId="0" fontId="2" fillId="4" borderId="1" xfId="3" applyNumberFormat="1" applyFont="1" applyFill="1" applyBorder="1" applyAlignment="1" applyProtection="1">
      <alignment vertical="center"/>
    </xf>
    <xf numFmtId="0" fontId="2" fillId="0" borderId="1" xfId="3" applyNumberFormat="1" applyFont="1" applyBorder="1" applyAlignment="1">
      <alignment vertical="center"/>
    </xf>
    <xf numFmtId="0" fontId="5" fillId="0" borderId="1" xfId="3" applyNumberFormat="1" applyFont="1" applyBorder="1" applyAlignment="1">
      <alignment vertical="center"/>
    </xf>
    <xf numFmtId="0" fontId="2" fillId="0" borderId="1" xfId="3" applyNumberFormat="1" applyFont="1" applyFill="1" applyBorder="1" applyAlignment="1" applyProtection="1">
      <alignment horizontal="center" vertical="center"/>
    </xf>
    <xf numFmtId="0" fontId="2" fillId="4" borderId="1" xfId="3" applyNumberFormat="1" applyFont="1" applyFill="1" applyBorder="1" applyAlignment="1" applyProtection="1">
      <alignment horizontal="center" vertical="center"/>
    </xf>
    <xf numFmtId="181" fontId="2" fillId="0" borderId="1" xfId="0" applyNumberFormat="1" applyFont="1" applyFill="1" applyBorder="1" applyAlignment="1" applyProtection="1">
      <alignment vertical="center"/>
    </xf>
    <xf numFmtId="182" fontId="2" fillId="0" borderId="1" xfId="0" applyNumberFormat="1" applyFont="1" applyFill="1" applyBorder="1" applyAlignment="1" applyProtection="1">
      <alignment vertical="center"/>
    </xf>
    <xf numFmtId="41" fontId="2" fillId="0" borderId="4" xfId="0" applyNumberFormat="1" applyFont="1" applyFill="1" applyBorder="1" applyAlignment="1" applyProtection="1">
      <alignment horizontal="right" vertical="center"/>
    </xf>
    <xf numFmtId="41" fontId="2" fillId="0" borderId="2" xfId="0" applyNumberFormat="1" applyFont="1" applyFill="1" applyBorder="1" applyAlignment="1" applyProtection="1">
      <alignment horizontal="right" vertical="center"/>
    </xf>
    <xf numFmtId="41" fontId="2" fillId="0" borderId="5" xfId="0" applyNumberFormat="1" applyFont="1" applyFill="1" applyBorder="1" applyAlignment="1" applyProtection="1">
      <alignment horizontal="right" vertical="center"/>
    </xf>
    <xf numFmtId="41" fontId="2" fillId="0" borderId="6" xfId="0" applyNumberFormat="1" applyFont="1" applyFill="1" applyBorder="1" applyAlignment="1" applyProtection="1">
      <alignment horizontal="right" vertical="center"/>
    </xf>
    <xf numFmtId="41" fontId="2" fillId="0" borderId="3" xfId="0" applyNumberFormat="1" applyFont="1" applyFill="1" applyBorder="1" applyAlignment="1" applyProtection="1">
      <alignment horizontal="right" vertical="center"/>
    </xf>
    <xf numFmtId="176" fontId="4" fillId="0" borderId="1" xfId="2" applyFont="1" applyFill="1" applyBorder="1" applyAlignment="1" applyProtection="1">
      <alignment horizontal="center" vertical="center"/>
    </xf>
    <xf numFmtId="0" fontId="2" fillId="0" borderId="1" xfId="3" applyNumberFormat="1" applyFont="1" applyBorder="1" applyAlignment="1">
      <alignment horizontal="center" vertical="center"/>
    </xf>
    <xf numFmtId="0" fontId="5" fillId="0" borderId="1" xfId="3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176" fontId="5" fillId="0" borderId="1" xfId="2" applyFont="1" applyBorder="1" applyAlignment="1">
      <alignment vertical="center"/>
    </xf>
    <xf numFmtId="0" fontId="2" fillId="0" borderId="0" xfId="2" applyNumberFormat="1" applyFont="1" applyAlignment="1">
      <alignment horizontal="center" vertical="center"/>
    </xf>
    <xf numFmtId="0" fontId="4" fillId="0" borderId="1" xfId="2" applyNumberFormat="1" applyFont="1" applyFill="1" applyBorder="1" applyAlignment="1" applyProtection="1">
      <alignment horizontal="center" vertical="center"/>
    </xf>
    <xf numFmtId="0" fontId="0" fillId="0" borderId="0" xfId="2" applyNumberFormat="1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6" fontId="0" fillId="0" borderId="0" xfId="2" applyFont="1" applyFill="1" applyBorder="1" applyAlignment="1">
      <alignment vertical="center"/>
    </xf>
    <xf numFmtId="176" fontId="0" fillId="0" borderId="0" xfId="2" applyFont="1" applyFill="1" applyBorder="1" applyAlignment="1">
      <alignment horizontal="center" vertical="center"/>
    </xf>
    <xf numFmtId="0" fontId="0" fillId="0" borderId="0" xfId="2" applyNumberFormat="1" applyFont="1" applyFill="1" applyBorder="1" applyAlignment="1">
      <alignment horizontal="center" vertical="center"/>
    </xf>
    <xf numFmtId="183" fontId="2" fillId="0" borderId="1" xfId="0" applyNumberFormat="1" applyFont="1" applyFill="1" applyBorder="1" applyAlignment="1" applyProtection="1">
      <alignment vertical="center"/>
    </xf>
    <xf numFmtId="176" fontId="15" fillId="0" borderId="0" xfId="2" applyFont="1" applyFill="1" applyBorder="1" applyAlignment="1">
      <alignment vertical="center"/>
    </xf>
    <xf numFmtId="184" fontId="2" fillId="0" borderId="1" xfId="0" applyNumberFormat="1" applyFont="1" applyFill="1" applyBorder="1" applyAlignment="1" applyProtection="1">
      <alignment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0" fontId="11" fillId="0" borderId="16" xfId="10" applyBorder="1"/>
    <xf numFmtId="0" fontId="11" fillId="0" borderId="17" xfId="10" applyBorder="1"/>
    <xf numFmtId="0" fontId="11" fillId="0" borderId="18" xfId="10" applyBorder="1"/>
    <xf numFmtId="0" fontId="11" fillId="0" borderId="0" xfId="10"/>
    <xf numFmtId="0" fontId="18" fillId="0" borderId="19" xfId="10" applyFont="1" applyBorder="1"/>
    <xf numFmtId="0" fontId="19" fillId="0" borderId="0" xfId="10" applyFont="1"/>
    <xf numFmtId="0" fontId="19" fillId="0" borderId="20" xfId="10" applyFont="1" applyBorder="1"/>
    <xf numFmtId="0" fontId="19" fillId="0" borderId="19" xfId="10" applyFont="1" applyBorder="1"/>
    <xf numFmtId="0" fontId="20" fillId="0" borderId="19" xfId="10" applyFont="1" applyBorder="1" applyAlignment="1">
      <alignment horizontal="center" vertical="center"/>
    </xf>
    <xf numFmtId="0" fontId="20" fillId="0" borderId="0" xfId="10" applyFont="1" applyAlignment="1">
      <alignment horizontal="center" vertical="center"/>
    </xf>
    <xf numFmtId="0" fontId="20" fillId="0" borderId="20" xfId="10" applyFont="1" applyBorder="1" applyAlignment="1">
      <alignment horizontal="center" vertical="center"/>
    </xf>
    <xf numFmtId="0" fontId="11" fillId="0" borderId="21" xfId="10" applyBorder="1"/>
    <xf numFmtId="0" fontId="11" fillId="0" borderId="22" xfId="10" applyBorder="1"/>
    <xf numFmtId="0" fontId="11" fillId="0" borderId="23" xfId="10" applyBorder="1"/>
    <xf numFmtId="41" fontId="2" fillId="4" borderId="15" xfId="0" applyNumberFormat="1" applyFont="1" applyFill="1" applyBorder="1" applyAlignment="1" applyProtection="1">
      <alignment vertical="center" shrinkToFit="1"/>
    </xf>
    <xf numFmtId="41" fontId="2" fillId="0" borderId="26" xfId="0" applyNumberFormat="1" applyFont="1" applyFill="1" applyBorder="1" applyAlignment="1" applyProtection="1">
      <alignment horizontal="center" vertical="center"/>
    </xf>
    <xf numFmtId="41" fontId="2" fillId="0" borderId="26" xfId="0" applyNumberFormat="1" applyFont="1" applyFill="1" applyBorder="1" applyAlignment="1" applyProtection="1">
      <alignment vertical="center"/>
    </xf>
    <xf numFmtId="41" fontId="2" fillId="0" borderId="26" xfId="0" quotePrefix="1" applyNumberFormat="1" applyFont="1" applyFill="1" applyBorder="1" applyAlignment="1" applyProtection="1">
      <alignment horizontal="center" vertical="center"/>
    </xf>
    <xf numFmtId="41" fontId="2" fillId="4" borderId="27" xfId="0" applyNumberFormat="1" applyFont="1" applyFill="1" applyBorder="1" applyAlignment="1" applyProtection="1">
      <alignment vertical="center" shrinkToFit="1"/>
    </xf>
    <xf numFmtId="10" fontId="2" fillId="0" borderId="12" xfId="0" applyNumberFormat="1" applyFont="1" applyFill="1" applyBorder="1" applyAlignment="1" applyProtection="1">
      <alignment horizontal="left" vertical="center" shrinkToFit="1"/>
    </xf>
    <xf numFmtId="41" fontId="2" fillId="0" borderId="12" xfId="0" applyNumberFormat="1" applyFont="1" applyFill="1" applyBorder="1" applyAlignment="1" applyProtection="1">
      <alignment vertical="center"/>
    </xf>
    <xf numFmtId="41" fontId="2" fillId="0" borderId="12" xfId="0" applyNumberFormat="1" applyFont="1" applyFill="1" applyBorder="1" applyAlignment="1" applyProtection="1">
      <alignment horizontal="center" vertical="center"/>
    </xf>
    <xf numFmtId="41" fontId="2" fillId="0" borderId="28" xfId="0" applyNumberFormat="1" applyFont="1" applyFill="1" applyBorder="1" applyAlignment="1" applyProtection="1">
      <alignment horizontal="center" vertical="center"/>
    </xf>
    <xf numFmtId="41" fontId="2" fillId="4" borderId="26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vertical="center"/>
    </xf>
    <xf numFmtId="41" fontId="2" fillId="0" borderId="15" xfId="0" applyNumberFormat="1" applyFont="1" applyFill="1" applyBorder="1" applyAlignment="1" applyProtection="1">
      <alignment vertical="center"/>
    </xf>
    <xf numFmtId="41" fontId="2" fillId="0" borderId="26" xfId="0" applyNumberFormat="1" applyFont="1" applyFill="1" applyBorder="1" applyAlignment="1" applyProtection="1">
      <alignment vertical="center" shrinkToFit="1"/>
    </xf>
    <xf numFmtId="0" fontId="2" fillId="0" borderId="26" xfId="0" applyFont="1" applyFill="1" applyBorder="1" applyAlignment="1">
      <alignment vertical="center"/>
    </xf>
    <xf numFmtId="0" fontId="2" fillId="0" borderId="9" xfId="2" applyNumberFormat="1" applyFont="1" applyBorder="1" applyAlignment="1">
      <alignment horizontal="center" vertical="center"/>
    </xf>
    <xf numFmtId="0" fontId="2" fillId="0" borderId="9" xfId="2" applyNumberFormat="1" applyFont="1" applyFill="1" applyBorder="1" applyAlignment="1" applyProtection="1">
      <alignment horizontal="center" vertical="center"/>
    </xf>
    <xf numFmtId="0" fontId="15" fillId="0" borderId="9" xfId="2" applyNumberFormat="1" applyFont="1" applyBorder="1" applyAlignment="1">
      <alignment horizontal="center" vertical="center"/>
    </xf>
    <xf numFmtId="176" fontId="4" fillId="0" borderId="13" xfId="2" applyFont="1" applyFill="1" applyBorder="1" applyAlignment="1" applyProtection="1">
      <alignment horizontal="center" vertical="center"/>
    </xf>
    <xf numFmtId="176" fontId="2" fillId="0" borderId="15" xfId="2" applyFont="1" applyFill="1" applyBorder="1" applyAlignment="1" applyProtection="1">
      <alignment vertical="center"/>
    </xf>
    <xf numFmtId="0" fontId="2" fillId="0" borderId="26" xfId="2" applyNumberFormat="1" applyFont="1" applyFill="1" applyBorder="1" applyAlignment="1" applyProtection="1">
      <alignment horizontal="center" vertical="center"/>
    </xf>
    <xf numFmtId="176" fontId="2" fillId="4" borderId="15" xfId="2" applyFont="1" applyFill="1" applyBorder="1" applyAlignment="1" applyProtection="1">
      <alignment vertical="center"/>
    </xf>
    <xf numFmtId="0" fontId="2" fillId="4" borderId="26" xfId="2" applyNumberFormat="1" applyFont="1" applyFill="1" applyBorder="1" applyAlignment="1" applyProtection="1">
      <alignment horizontal="center" vertical="center"/>
    </xf>
    <xf numFmtId="0" fontId="2" fillId="0" borderId="26" xfId="2" applyNumberFormat="1" applyFont="1" applyBorder="1" applyAlignment="1">
      <alignment horizontal="center" vertical="center"/>
    </xf>
    <xf numFmtId="176" fontId="2" fillId="0" borderId="15" xfId="2" applyFont="1" applyBorder="1" applyAlignment="1">
      <alignment vertical="center"/>
    </xf>
    <xf numFmtId="176" fontId="15" fillId="0" borderId="15" xfId="2" applyFont="1" applyBorder="1" applyAlignment="1">
      <alignment vertical="center"/>
    </xf>
    <xf numFmtId="176" fontId="0" fillId="0" borderId="15" xfId="2" applyFont="1" applyBorder="1" applyAlignment="1">
      <alignment vertical="center"/>
    </xf>
    <xf numFmtId="176" fontId="0" fillId="0" borderId="27" xfId="2" applyFont="1" applyFill="1" applyBorder="1" applyAlignment="1">
      <alignment vertical="center"/>
    </xf>
    <xf numFmtId="176" fontId="0" fillId="0" borderId="12" xfId="2" applyFont="1" applyFill="1" applyBorder="1" applyAlignment="1">
      <alignment horizontal="center" vertical="center"/>
    </xf>
    <xf numFmtId="176" fontId="15" fillId="0" borderId="12" xfId="2" applyFont="1" applyFill="1" applyBorder="1" applyAlignment="1">
      <alignment vertical="center"/>
    </xf>
    <xf numFmtId="176" fontId="0" fillId="0" borderId="12" xfId="2" applyFont="1" applyFill="1" applyBorder="1" applyAlignment="1">
      <alignment vertical="center"/>
    </xf>
    <xf numFmtId="0" fontId="0" fillId="0" borderId="12" xfId="2" applyNumberFormat="1" applyFont="1" applyFill="1" applyBorder="1" applyAlignment="1">
      <alignment horizontal="center" vertical="center"/>
    </xf>
    <xf numFmtId="176" fontId="2" fillId="0" borderId="12" xfId="2" applyFont="1" applyFill="1" applyBorder="1" applyAlignment="1" applyProtection="1">
      <alignment vertical="center"/>
    </xf>
    <xf numFmtId="0" fontId="15" fillId="0" borderId="28" xfId="0" applyFont="1" applyFill="1" applyBorder="1" applyAlignment="1">
      <alignment horizontal="center" vertical="center"/>
    </xf>
    <xf numFmtId="41" fontId="2" fillId="0" borderId="1" xfId="0" applyNumberFormat="1" applyFont="1" applyBorder="1" applyAlignment="1">
      <alignment vertical="center"/>
    </xf>
    <xf numFmtId="41" fontId="2" fillId="0" borderId="1" xfId="0" applyNumberFormat="1" applyFont="1" applyBorder="1" applyAlignment="1">
      <alignment horizontal="center" vertical="center"/>
    </xf>
    <xf numFmtId="41" fontId="2" fillId="0" borderId="1" xfId="0" applyNumberFormat="1" applyFont="1" applyBorder="1" applyAlignment="1">
      <alignment horizontal="right" vertical="center"/>
    </xf>
    <xf numFmtId="177" fontId="2" fillId="0" borderId="1" xfId="0" applyNumberFormat="1" applyFont="1" applyFill="1" applyBorder="1" applyAlignment="1" applyProtection="1">
      <alignment vertical="center"/>
    </xf>
    <xf numFmtId="41" fontId="2" fillId="4" borderId="15" xfId="0" applyNumberFormat="1" applyFont="1" applyFill="1" applyBorder="1" applyAlignment="1" applyProtection="1">
      <alignment vertical="center"/>
    </xf>
    <xf numFmtId="0" fontId="2" fillId="0" borderId="15" xfId="14" applyNumberFormat="1" applyFont="1" applyFill="1" applyBorder="1" applyAlignment="1" applyProtection="1">
      <alignment vertical="center"/>
      <protection locked="0"/>
    </xf>
    <xf numFmtId="0" fontId="2" fillId="0" borderId="1" xfId="14" applyNumberFormat="1" applyFont="1" applyFill="1" applyBorder="1" applyAlignment="1" applyProtection="1">
      <alignment horizontal="center" vertical="center"/>
      <protection locked="0"/>
    </xf>
    <xf numFmtId="177" fontId="2" fillId="0" borderId="1" xfId="14" applyNumberFormat="1" applyFont="1" applyFill="1" applyBorder="1" applyAlignment="1" applyProtection="1">
      <alignment horizontal="right" vertical="center"/>
      <protection locked="0"/>
    </xf>
    <xf numFmtId="185" fontId="2" fillId="0" borderId="1" xfId="14" applyNumberFormat="1" applyFont="1" applyFill="1" applyBorder="1" applyAlignment="1" applyProtection="1">
      <alignment vertical="center"/>
      <protection locked="0"/>
    </xf>
    <xf numFmtId="186" fontId="2" fillId="0" borderId="1" xfId="14" applyNumberFormat="1" applyFont="1" applyFill="1" applyBorder="1" applyAlignment="1" applyProtection="1">
      <alignment horizontal="right" vertical="center"/>
      <protection locked="0"/>
    </xf>
    <xf numFmtId="3" fontId="2" fillId="0" borderId="1" xfId="14" applyNumberFormat="1" applyFont="1" applyFill="1" applyBorder="1" applyAlignment="1" applyProtection="1">
      <alignment vertical="center"/>
      <protection locked="0"/>
    </xf>
    <xf numFmtId="0" fontId="23" fillId="0" borderId="15" xfId="14" applyNumberFormat="1" applyFont="1" applyFill="1" applyBorder="1" applyAlignment="1" applyProtection="1">
      <alignment vertical="center"/>
      <protection locked="0"/>
    </xf>
    <xf numFmtId="0" fontId="23" fillId="0" borderId="1" xfId="14" applyNumberFormat="1" applyFont="1" applyFill="1" applyBorder="1" applyAlignment="1" applyProtection="1">
      <alignment horizontal="center" vertical="center"/>
      <protection locked="0"/>
    </xf>
    <xf numFmtId="0" fontId="23" fillId="0" borderId="1" xfId="14" applyNumberFormat="1" applyFont="1" applyFill="1" applyBorder="1" applyAlignment="1" applyProtection="1">
      <alignment vertical="center"/>
      <protection locked="0"/>
    </xf>
    <xf numFmtId="177" fontId="23" fillId="0" borderId="1" xfId="14" applyNumberFormat="1" applyFont="1" applyFill="1" applyBorder="1" applyAlignment="1" applyProtection="1">
      <alignment horizontal="right" vertical="center"/>
      <protection locked="0"/>
    </xf>
    <xf numFmtId="186" fontId="23" fillId="0" borderId="1" xfId="14" applyNumberFormat="1" applyFont="1" applyFill="1" applyBorder="1" applyAlignment="1" applyProtection="1">
      <alignment horizontal="right" vertical="center"/>
      <protection locked="0"/>
    </xf>
    <xf numFmtId="0" fontId="24" fillId="0" borderId="15" xfId="14" applyNumberFormat="1" applyFont="1" applyFill="1" applyBorder="1" applyAlignment="1" applyProtection="1">
      <alignment vertical="center"/>
      <protection locked="0"/>
    </xf>
    <xf numFmtId="0" fontId="24" fillId="0" borderId="1" xfId="14" applyNumberFormat="1" applyFont="1" applyFill="1" applyBorder="1" applyAlignment="1" applyProtection="1">
      <alignment horizontal="center" vertical="center"/>
      <protection locked="0"/>
    </xf>
    <xf numFmtId="0" fontId="24" fillId="0" borderId="1" xfId="14" applyNumberFormat="1" applyFont="1" applyFill="1" applyBorder="1" applyAlignment="1" applyProtection="1">
      <alignment vertical="center"/>
      <protection locked="0"/>
    </xf>
    <xf numFmtId="177" fontId="24" fillId="0" borderId="1" xfId="14" applyNumberFormat="1" applyFont="1" applyFill="1" applyBorder="1" applyAlignment="1" applyProtection="1">
      <alignment horizontal="right" vertical="center"/>
      <protection locked="0"/>
    </xf>
    <xf numFmtId="186" fontId="24" fillId="0" borderId="1" xfId="14" applyNumberFormat="1" applyFont="1" applyFill="1" applyBorder="1" applyAlignment="1" applyProtection="1">
      <alignment horizontal="right" vertical="center"/>
      <protection locked="0"/>
    </xf>
    <xf numFmtId="0" fontId="152" fillId="0" borderId="1" xfId="14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vertical="center"/>
    </xf>
    <xf numFmtId="177" fontId="153" fillId="0" borderId="2" xfId="0" applyNumberFormat="1" applyFont="1" applyFill="1" applyBorder="1" applyAlignment="1" applyProtection="1">
      <alignment vertical="center"/>
    </xf>
    <xf numFmtId="177" fontId="2" fillId="0" borderId="2" xfId="0" applyNumberFormat="1" applyFont="1" applyFill="1" applyBorder="1" applyAlignment="1" applyProtection="1">
      <alignment vertical="center" shrinkToFit="1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4" fillId="0" borderId="13" xfId="0" applyNumberFormat="1" applyFont="1" applyFill="1" applyBorder="1" applyAlignment="1" applyProtection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Fill="1" applyBorder="1" applyAlignment="1" applyProtection="1">
      <alignment horizontal="center" vertical="center"/>
    </xf>
    <xf numFmtId="178" fontId="2" fillId="4" borderId="1" xfId="0" applyNumberFormat="1" applyFont="1" applyFill="1" applyBorder="1" applyAlignment="1" applyProtection="1">
      <alignment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41" fontId="2" fillId="0" borderId="15" xfId="0" applyNumberFormat="1" applyFont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41" fontId="2" fillId="0" borderId="26" xfId="0" applyNumberFormat="1" applyFont="1" applyBorder="1" applyAlignment="1">
      <alignment vertical="center" shrinkToFit="1"/>
    </xf>
    <xf numFmtId="179" fontId="2" fillId="0" borderId="1" xfId="0" applyNumberFormat="1" applyFont="1" applyBorder="1" applyAlignment="1">
      <alignment vertical="center"/>
    </xf>
    <xf numFmtId="41" fontId="2" fillId="0" borderId="27" xfId="0" applyNumberFormat="1" applyFont="1" applyBorder="1" applyAlignment="1">
      <alignment vertical="center"/>
    </xf>
    <xf numFmtId="41" fontId="2" fillId="0" borderId="12" xfId="0" applyNumberFormat="1" applyFont="1" applyBorder="1" applyAlignment="1">
      <alignment horizontal="center" vertical="center"/>
    </xf>
    <xf numFmtId="178" fontId="2" fillId="0" borderId="12" xfId="0" applyNumberFormat="1" applyFont="1" applyBorder="1" applyAlignment="1">
      <alignment vertical="center"/>
    </xf>
    <xf numFmtId="41" fontId="2" fillId="0" borderId="12" xfId="0" applyNumberFormat="1" applyFont="1" applyBorder="1" applyAlignment="1">
      <alignment vertical="center"/>
    </xf>
    <xf numFmtId="41" fontId="2" fillId="0" borderId="28" xfId="0" applyNumberFormat="1" applyFont="1" applyBorder="1" applyAlignment="1">
      <alignment vertical="center" shrinkToFit="1"/>
    </xf>
    <xf numFmtId="41" fontId="2" fillId="4" borderId="15" xfId="0" applyNumberFormat="1" applyFont="1" applyFill="1" applyBorder="1" applyAlignment="1">
      <alignment vertical="center" shrinkToFit="1"/>
    </xf>
    <xf numFmtId="41" fontId="2" fillId="4" borderId="1" xfId="0" applyNumberFormat="1" applyFont="1" applyFill="1" applyBorder="1" applyAlignment="1">
      <alignment horizontal="left" vertical="center" shrinkToFit="1"/>
    </xf>
    <xf numFmtId="41" fontId="2" fillId="4" borderId="1" xfId="0" applyNumberFormat="1" applyFont="1" applyFill="1" applyBorder="1" applyAlignment="1">
      <alignment horizontal="right" vertical="center"/>
    </xf>
    <xf numFmtId="41" fontId="2" fillId="4" borderId="1" xfId="0" applyNumberFormat="1" applyFont="1" applyFill="1" applyBorder="1" applyAlignment="1">
      <alignment horizontal="center" vertical="center"/>
    </xf>
    <xf numFmtId="41" fontId="2" fillId="4" borderId="1" xfId="0" applyNumberFormat="1" applyFont="1" applyFill="1" applyBorder="1" applyAlignment="1">
      <alignment vertical="center"/>
    </xf>
    <xf numFmtId="41" fontId="2" fillId="4" borderId="26" xfId="0" applyNumberFormat="1" applyFont="1" applyFill="1" applyBorder="1" applyAlignment="1">
      <alignment vertical="center"/>
    </xf>
    <xf numFmtId="41" fontId="2" fillId="4" borderId="27" xfId="0" applyNumberFormat="1" applyFont="1" applyFill="1" applyBorder="1" applyAlignment="1">
      <alignment vertical="center" shrinkToFit="1"/>
    </xf>
    <xf numFmtId="41" fontId="2" fillId="4" borderId="12" xfId="0" applyNumberFormat="1" applyFont="1" applyFill="1" applyBorder="1" applyAlignment="1">
      <alignment horizontal="left" vertical="center" shrinkToFit="1"/>
    </xf>
    <xf numFmtId="41" fontId="2" fillId="4" borderId="12" xfId="0" applyNumberFormat="1" applyFont="1" applyFill="1" applyBorder="1" applyAlignment="1">
      <alignment horizontal="right" vertical="center"/>
    </xf>
    <xf numFmtId="41" fontId="2" fillId="4" borderId="12" xfId="0" applyNumberFormat="1" applyFont="1" applyFill="1" applyBorder="1" applyAlignment="1">
      <alignment horizontal="center" vertical="center"/>
    </xf>
    <xf numFmtId="41" fontId="2" fillId="4" borderId="12" xfId="0" applyNumberFormat="1" applyFont="1" applyFill="1" applyBorder="1" applyAlignment="1">
      <alignment vertical="center"/>
    </xf>
    <xf numFmtId="41" fontId="2" fillId="4" borderId="28" xfId="0" applyNumberFormat="1" applyFont="1" applyFill="1" applyBorder="1" applyAlignment="1">
      <alignment vertical="center"/>
    </xf>
    <xf numFmtId="41" fontId="2" fillId="4" borderId="14" xfId="0" applyNumberFormat="1" applyFont="1" applyFill="1" applyBorder="1" applyAlignment="1">
      <alignment vertical="center" shrinkToFit="1"/>
    </xf>
    <xf numFmtId="41" fontId="2" fillId="4" borderId="3" xfId="0" applyNumberFormat="1" applyFont="1" applyFill="1" applyBorder="1" applyAlignment="1">
      <alignment horizontal="left" vertical="center" shrinkToFit="1"/>
    </xf>
    <xf numFmtId="41" fontId="2" fillId="4" borderId="3" xfId="0" applyNumberFormat="1" applyFont="1" applyFill="1" applyBorder="1" applyAlignment="1">
      <alignment horizontal="right" vertical="center"/>
    </xf>
    <xf numFmtId="41" fontId="2" fillId="4" borderId="3" xfId="0" applyNumberFormat="1" applyFont="1" applyFill="1" applyBorder="1" applyAlignment="1">
      <alignment horizontal="center" vertical="center"/>
    </xf>
    <xf numFmtId="41" fontId="2" fillId="0" borderId="3" xfId="0" applyNumberFormat="1" applyFont="1" applyBorder="1" applyAlignment="1">
      <alignment vertical="center"/>
    </xf>
    <xf numFmtId="41" fontId="2" fillId="4" borderId="3" xfId="0" applyNumberFormat="1" applyFont="1" applyFill="1" applyBorder="1" applyAlignment="1">
      <alignment vertical="center"/>
    </xf>
    <xf numFmtId="41" fontId="2" fillId="4" borderId="62" xfId="0" applyNumberFormat="1" applyFont="1" applyFill="1" applyBorder="1" applyAlignment="1">
      <alignment vertical="center"/>
    </xf>
    <xf numFmtId="41" fontId="2" fillId="0" borderId="1" xfId="0" applyNumberFormat="1" applyFont="1" applyBorder="1" applyAlignment="1">
      <alignment horizontal="left" vertical="center" shrinkToFit="1"/>
    </xf>
    <xf numFmtId="41" fontId="2" fillId="0" borderId="26" xfId="0" applyNumberFormat="1" applyFont="1" applyBorder="1" applyAlignment="1">
      <alignment horizontal="center" vertical="center"/>
    </xf>
    <xf numFmtId="0" fontId="154" fillId="0" borderId="0" xfId="0" applyFont="1" applyFill="1" applyAlignment="1">
      <alignment horizontal="center" vertical="center"/>
    </xf>
    <xf numFmtId="0" fontId="155" fillId="0" borderId="0" xfId="10" applyFont="1" applyFill="1" applyAlignment="1">
      <alignment horizontal="left" vertical="center"/>
    </xf>
    <xf numFmtId="0" fontId="154" fillId="0" borderId="0" xfId="10" applyFont="1" applyFill="1" applyAlignment="1">
      <alignment horizontal="center" vertical="center"/>
    </xf>
    <xf numFmtId="0" fontId="156" fillId="36" borderId="1" xfId="0" applyFont="1" applyFill="1" applyBorder="1" applyAlignment="1">
      <alignment horizontal="center" vertical="center" wrapText="1"/>
    </xf>
    <xf numFmtId="0" fontId="80" fillId="0" borderId="1" xfId="10" applyFont="1" applyFill="1" applyBorder="1" applyAlignment="1">
      <alignment horizontal="center" vertical="center" shrinkToFit="1"/>
    </xf>
    <xf numFmtId="0" fontId="157" fillId="0" borderId="1" xfId="10" applyFont="1" applyFill="1" applyBorder="1" applyAlignment="1">
      <alignment horizontal="center" vertical="center" shrinkToFit="1"/>
    </xf>
    <xf numFmtId="0" fontId="11" fillId="0" borderId="1" xfId="10" applyFont="1" applyFill="1" applyBorder="1" applyAlignment="1">
      <alignment horizontal="center" vertical="center"/>
    </xf>
    <xf numFmtId="0" fontId="157" fillId="0" borderId="9" xfId="10" applyFont="1" applyFill="1" applyBorder="1" applyAlignment="1">
      <alignment horizontal="center" vertical="center" shrinkToFit="1"/>
    </xf>
    <xf numFmtId="0" fontId="158" fillId="3" borderId="1" xfId="10" applyFont="1" applyFill="1" applyBorder="1" applyAlignment="1">
      <alignment horizontal="center" vertical="center" shrinkToFit="1"/>
    </xf>
    <xf numFmtId="0" fontId="160" fillId="3" borderId="1" xfId="10" applyFont="1" applyFill="1" applyBorder="1" applyAlignment="1">
      <alignment horizontal="center" vertical="center" shrinkToFit="1"/>
    </xf>
    <xf numFmtId="0" fontId="159" fillId="3" borderId="1" xfId="10" applyFont="1" applyFill="1" applyBorder="1" applyAlignment="1">
      <alignment horizontal="right" vertical="center" shrinkToFit="1"/>
    </xf>
    <xf numFmtId="0" fontId="159" fillId="3" borderId="1" xfId="10" applyFont="1" applyFill="1" applyBorder="1" applyAlignment="1">
      <alignment horizontal="center" vertical="center" shrinkToFit="1"/>
    </xf>
    <xf numFmtId="176" fontId="2" fillId="3" borderId="1" xfId="2" applyFont="1" applyFill="1" applyBorder="1" applyAlignment="1" applyProtection="1">
      <alignment vertical="center"/>
    </xf>
    <xf numFmtId="0" fontId="2" fillId="3" borderId="1" xfId="3" applyNumberFormat="1" applyFont="1" applyFill="1" applyBorder="1" applyAlignment="1" applyProtection="1">
      <alignment horizontal="center" vertical="center"/>
    </xf>
    <xf numFmtId="0" fontId="2" fillId="37" borderId="26" xfId="2" applyNumberFormat="1" applyFont="1" applyFill="1" applyBorder="1" applyAlignment="1" applyProtection="1">
      <alignment horizontal="center" vertical="center"/>
    </xf>
    <xf numFmtId="176" fontId="2" fillId="3" borderId="1" xfId="3" applyFont="1" applyFill="1" applyBorder="1" applyAlignment="1" applyProtection="1">
      <alignment vertical="center"/>
    </xf>
    <xf numFmtId="0" fontId="2" fillId="3" borderId="1" xfId="3" applyNumberFormat="1" applyFont="1" applyFill="1" applyBorder="1" applyAlignment="1" applyProtection="1">
      <alignment vertical="center"/>
    </xf>
    <xf numFmtId="176" fontId="2" fillId="3" borderId="1" xfId="2" applyFont="1" applyFill="1" applyBorder="1" applyAlignment="1" applyProtection="1">
      <alignment horizontal="center" vertical="center"/>
    </xf>
    <xf numFmtId="41" fontId="2" fillId="3" borderId="1" xfId="0" applyNumberFormat="1" applyFont="1" applyFill="1" applyBorder="1" applyAlignment="1" applyProtection="1">
      <alignment vertical="center"/>
    </xf>
    <xf numFmtId="0" fontId="20" fillId="0" borderId="19" xfId="10" applyFont="1" applyBorder="1" applyAlignment="1">
      <alignment horizontal="center" vertical="center"/>
    </xf>
    <xf numFmtId="0" fontId="20" fillId="0" borderId="0" xfId="10" applyFont="1" applyAlignment="1">
      <alignment horizontal="center" vertical="center"/>
    </xf>
    <xf numFmtId="0" fontId="20" fillId="0" borderId="20" xfId="10" applyFont="1" applyBorder="1" applyAlignment="1">
      <alignment horizontal="center" vertical="center"/>
    </xf>
    <xf numFmtId="0" fontId="21" fillId="0" borderId="19" xfId="10" applyFont="1" applyBorder="1" applyAlignment="1">
      <alignment horizontal="center"/>
    </xf>
    <xf numFmtId="0" fontId="21" fillId="0" borderId="0" xfId="10" applyFont="1" applyAlignment="1">
      <alignment horizontal="center"/>
    </xf>
    <xf numFmtId="0" fontId="21" fillId="0" borderId="20" xfId="10" applyFont="1" applyBorder="1" applyAlignment="1">
      <alignment horizontal="center"/>
    </xf>
    <xf numFmtId="0" fontId="13" fillId="0" borderId="19" xfId="10" applyFont="1" applyBorder="1" applyAlignment="1">
      <alignment horizontal="center"/>
    </xf>
    <xf numFmtId="0" fontId="13" fillId="0" borderId="0" xfId="10" applyFont="1" applyAlignment="1">
      <alignment horizontal="center"/>
    </xf>
    <xf numFmtId="0" fontId="13" fillId="0" borderId="20" xfId="10" applyFont="1" applyBorder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0" fontId="17" fillId="0" borderId="1" xfId="6" applyNumberFormat="1" applyFont="1" applyBorder="1" applyAlignment="1">
      <alignment horizontal="center" vertical="center" wrapText="1"/>
    </xf>
    <xf numFmtId="0" fontId="10" fillId="0" borderId="1" xfId="6" applyNumberFormat="1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right" vertical="center"/>
    </xf>
    <xf numFmtId="41" fontId="10" fillId="0" borderId="1" xfId="6" applyFont="1" applyBorder="1" applyAlignment="1">
      <alignment horizontal="left" vertical="center"/>
    </xf>
    <xf numFmtId="180" fontId="10" fillId="0" borderId="7" xfId="0" applyNumberFormat="1" applyFont="1" applyBorder="1" applyAlignment="1">
      <alignment horizontal="right" vertical="center"/>
    </xf>
    <xf numFmtId="180" fontId="10" fillId="0" borderId="8" xfId="0" applyNumberFormat="1" applyFont="1" applyBorder="1" applyAlignment="1">
      <alignment horizontal="right" vertical="center"/>
    </xf>
    <xf numFmtId="180" fontId="10" fillId="0" borderId="9" xfId="0" applyNumberFormat="1" applyFont="1" applyBorder="1" applyAlignment="1">
      <alignment horizontal="right" vertical="center"/>
    </xf>
    <xf numFmtId="41" fontId="10" fillId="0" borderId="1" xfId="6" applyFont="1" applyBorder="1" applyAlignment="1">
      <alignment horizontal="center" vertical="center"/>
    </xf>
    <xf numFmtId="41" fontId="2" fillId="4" borderId="15" xfId="0" applyNumberFormat="1" applyFont="1" applyFill="1" applyBorder="1" applyAlignment="1" applyProtection="1">
      <alignment horizontal="left" vertical="center" shrinkToFit="1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2" fillId="4" borderId="15" xfId="0" applyNumberFormat="1" applyFont="1" applyFill="1" applyBorder="1" applyAlignment="1" applyProtection="1">
      <alignment horizontal="left" vertical="center"/>
    </xf>
    <xf numFmtId="41" fontId="2" fillId="4" borderId="1" xfId="0" applyNumberFormat="1" applyFont="1" applyFill="1" applyBorder="1" applyAlignment="1" applyProtection="1">
      <alignment horizontal="left" vertical="center"/>
    </xf>
    <xf numFmtId="41" fontId="3" fillId="0" borderId="0" xfId="0" applyNumberFormat="1" applyFont="1" applyFill="1" applyAlignment="1" applyProtection="1">
      <alignment horizontal="center" vertical="center"/>
    </xf>
    <xf numFmtId="41" fontId="4" fillId="4" borderId="24" xfId="0" applyNumberFormat="1" applyFont="1" applyFill="1" applyBorder="1" applyAlignment="1" applyProtection="1">
      <alignment horizontal="center" vertical="center" shrinkToFit="1"/>
    </xf>
    <xf numFmtId="41" fontId="4" fillId="4" borderId="15" xfId="0" applyNumberFormat="1" applyFont="1" applyFill="1" applyBorder="1" applyAlignment="1" applyProtection="1">
      <alignment horizontal="center" vertical="center" shrinkToFit="1"/>
    </xf>
    <xf numFmtId="41" fontId="4" fillId="0" borderId="13" xfId="0" applyNumberFormat="1" applyFont="1" applyFill="1" applyBorder="1" applyAlignment="1" applyProtection="1">
      <alignment horizontal="left" vertical="center" shrinkToFit="1"/>
    </xf>
    <xf numFmtId="41" fontId="4" fillId="0" borderId="1" xfId="0" applyNumberFormat="1" applyFont="1" applyFill="1" applyBorder="1" applyAlignment="1" applyProtection="1">
      <alignment horizontal="left" vertical="center" shrinkToFit="1"/>
    </xf>
    <xf numFmtId="41" fontId="4" fillId="0" borderId="13" xfId="0" applyNumberFormat="1" applyFont="1" applyFill="1" applyBorder="1" applyAlignment="1" applyProtection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4" fillId="0" borderId="25" xfId="0" applyNumberFormat="1" applyFont="1" applyFill="1" applyBorder="1" applyAlignment="1" applyProtection="1">
      <alignment horizontal="center" vertical="center"/>
    </xf>
    <xf numFmtId="41" fontId="4" fillId="0" borderId="26" xfId="0" applyNumberFormat="1" applyFont="1" applyFill="1" applyBorder="1" applyAlignment="1" applyProtection="1">
      <alignment horizontal="center" vertical="center"/>
    </xf>
    <xf numFmtId="41" fontId="4" fillId="0" borderId="24" xfId="0" applyNumberFormat="1" applyFont="1" applyFill="1" applyBorder="1" applyAlignment="1" applyProtection="1">
      <alignment horizontal="center" vertical="center" shrinkToFit="1"/>
    </xf>
    <xf numFmtId="41" fontId="4" fillId="0" borderId="15" xfId="0" applyNumberFormat="1" applyFont="1" applyFill="1" applyBorder="1" applyAlignment="1" applyProtection="1">
      <alignment horizontal="center" vertical="center" shrinkToFit="1"/>
    </xf>
    <xf numFmtId="41" fontId="4" fillId="0" borderId="13" xfId="0" applyNumberFormat="1" applyFont="1" applyFill="1" applyBorder="1" applyAlignment="1" applyProtection="1">
      <alignment horizontal="center" vertical="center" shrinkToFit="1"/>
    </xf>
    <xf numFmtId="41" fontId="4" fillId="0" borderId="1" xfId="0" applyNumberFormat="1" applyFont="1" applyFill="1" applyBorder="1" applyAlignment="1" applyProtection="1">
      <alignment horizontal="center" vertical="center" shrinkToFit="1"/>
    </xf>
    <xf numFmtId="41" fontId="2" fillId="0" borderId="15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Fill="1" applyBorder="1" applyAlignment="1" applyProtection="1">
      <alignment horizontal="center" vertical="center"/>
    </xf>
    <xf numFmtId="43" fontId="3" fillId="0" borderId="0" xfId="0" applyNumberFormat="1" applyFont="1" applyFill="1" applyAlignment="1" applyProtection="1">
      <alignment horizontal="center" vertical="center"/>
    </xf>
    <xf numFmtId="41" fontId="4" fillId="0" borderId="24" xfId="0" applyNumberFormat="1" applyFont="1" applyFill="1" applyBorder="1" applyAlignment="1" applyProtection="1">
      <alignment horizontal="center" vertical="center"/>
    </xf>
    <xf numFmtId="41" fontId="4" fillId="0" borderId="15" xfId="0" applyNumberFormat="1" applyFont="1" applyFill="1" applyBorder="1" applyAlignment="1" applyProtection="1">
      <alignment horizontal="center" vertical="center"/>
    </xf>
    <xf numFmtId="178" fontId="4" fillId="0" borderId="13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41" fontId="4" fillId="0" borderId="25" xfId="0" applyNumberFormat="1" applyFont="1" applyFill="1" applyBorder="1" applyAlignment="1" applyProtection="1">
      <alignment horizontal="center" vertical="center" shrinkToFit="1"/>
    </xf>
    <xf numFmtId="41" fontId="4" fillId="0" borderId="26" xfId="0" applyNumberFormat="1" applyFont="1" applyFill="1" applyBorder="1" applyAlignment="1" applyProtection="1">
      <alignment horizontal="center" vertical="center" shrinkToFit="1"/>
    </xf>
    <xf numFmtId="177" fontId="2" fillId="0" borderId="1" xfId="0" applyNumberFormat="1" applyFont="1" applyFill="1" applyBorder="1" applyAlignment="1" applyProtection="1">
      <alignment vertical="center"/>
    </xf>
    <xf numFmtId="177" fontId="2" fillId="0" borderId="15" xfId="0" applyNumberFormat="1" applyFont="1" applyFill="1" applyBorder="1" applyAlignment="1" applyProtection="1">
      <alignment vertical="center"/>
    </xf>
    <xf numFmtId="177" fontId="153" fillId="0" borderId="1" xfId="0" applyNumberFormat="1" applyFont="1" applyFill="1" applyBorder="1" applyAlignment="1" applyProtection="1">
      <alignment vertical="center"/>
    </xf>
    <xf numFmtId="177" fontId="153" fillId="0" borderId="15" xfId="0" applyNumberFormat="1" applyFont="1" applyFill="1" applyBorder="1" applyAlignment="1" applyProtection="1">
      <alignment vertical="center"/>
    </xf>
    <xf numFmtId="177" fontId="2" fillId="0" borderId="3" xfId="0" applyNumberFormat="1" applyFont="1" applyFill="1" applyBorder="1" applyAlignment="1" applyProtection="1">
      <alignment vertical="center"/>
    </xf>
    <xf numFmtId="177" fontId="2" fillId="0" borderId="14" xfId="0" applyNumberFormat="1" applyFont="1" applyFill="1" applyBorder="1" applyAlignment="1" applyProtection="1">
      <alignment vertical="center"/>
    </xf>
    <xf numFmtId="177" fontId="3" fillId="0" borderId="0" xfId="0" applyNumberFormat="1" applyFont="1" applyFill="1" applyAlignment="1" applyProtection="1">
      <alignment horizontal="center" vertical="center"/>
    </xf>
    <xf numFmtId="177" fontId="4" fillId="0" borderId="10" xfId="0" applyNumberFormat="1" applyFont="1" applyFill="1" applyBorder="1" applyAlignment="1" applyProtection="1">
      <alignment horizontal="center" vertical="center"/>
    </xf>
    <xf numFmtId="177" fontId="4" fillId="0" borderId="11" xfId="0" applyNumberFormat="1" applyFont="1" applyFill="1" applyBorder="1" applyAlignment="1" applyProtection="1">
      <alignment horizontal="center" vertical="center"/>
    </xf>
    <xf numFmtId="41" fontId="4" fillId="0" borderId="10" xfId="0" applyNumberFormat="1" applyFont="1" applyFill="1" applyBorder="1" applyAlignment="1" applyProtection="1">
      <alignment horizontal="center" vertical="center"/>
    </xf>
    <xf numFmtId="41" fontId="4" fillId="0" borderId="11" xfId="0" applyNumberFormat="1" applyFont="1" applyFill="1" applyBorder="1" applyAlignment="1" applyProtection="1">
      <alignment horizontal="center" vertical="center"/>
    </xf>
    <xf numFmtId="41" fontId="4" fillId="0" borderId="12" xfId="0" applyNumberFormat="1" applyFont="1" applyFill="1" applyBorder="1" applyAlignment="1" applyProtection="1">
      <alignment horizontal="center" vertical="center"/>
    </xf>
    <xf numFmtId="41" fontId="4" fillId="0" borderId="6" xfId="0" applyNumberFormat="1" applyFont="1" applyFill="1" applyBorder="1" applyAlignment="1" applyProtection="1">
      <alignment horizontal="center" vertical="center"/>
    </xf>
    <xf numFmtId="41" fontId="4" fillId="0" borderId="3" xfId="0" applyNumberFormat="1" applyFont="1" applyFill="1" applyBorder="1" applyAlignment="1" applyProtection="1">
      <alignment horizontal="center" vertical="center"/>
    </xf>
    <xf numFmtId="176" fontId="3" fillId="0" borderId="0" xfId="2" applyFont="1" applyFill="1" applyAlignment="1" applyProtection="1">
      <alignment horizontal="center" vertical="center"/>
    </xf>
    <xf numFmtId="176" fontId="4" fillId="0" borderId="24" xfId="2" applyFont="1" applyFill="1" applyBorder="1" applyAlignment="1" applyProtection="1">
      <alignment horizontal="center" vertical="center"/>
    </xf>
    <xf numFmtId="176" fontId="4" fillId="0" borderId="15" xfId="2" applyFont="1" applyFill="1" applyBorder="1" applyAlignment="1" applyProtection="1">
      <alignment horizontal="center" vertical="center"/>
    </xf>
    <xf numFmtId="176" fontId="4" fillId="0" borderId="13" xfId="2" applyFont="1" applyFill="1" applyBorder="1" applyAlignment="1" applyProtection="1">
      <alignment horizontal="center" vertical="center"/>
    </xf>
    <xf numFmtId="176" fontId="4" fillId="0" borderId="1" xfId="2" applyFont="1" applyFill="1" applyBorder="1" applyAlignment="1" applyProtection="1">
      <alignment horizontal="center" vertical="center"/>
    </xf>
    <xf numFmtId="176" fontId="4" fillId="0" borderId="25" xfId="2" applyFont="1" applyFill="1" applyBorder="1" applyAlignment="1" applyProtection="1">
      <alignment horizontal="center" vertical="center"/>
    </xf>
    <xf numFmtId="176" fontId="4" fillId="0" borderId="26" xfId="2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15" fillId="0" borderId="6" xfId="10" applyFont="1" applyFill="1" applyBorder="1" applyAlignment="1">
      <alignment horizontal="center" vertical="center"/>
    </xf>
    <xf numFmtId="0" fontId="15" fillId="0" borderId="3" xfId="10" applyFont="1" applyFill="1" applyBorder="1" applyAlignment="1">
      <alignment horizontal="center" vertical="center"/>
    </xf>
    <xf numFmtId="0" fontId="158" fillId="3" borderId="7" xfId="10" applyFont="1" applyFill="1" applyBorder="1" applyAlignment="1">
      <alignment horizontal="center" vertical="center" shrinkToFit="1"/>
    </xf>
    <xf numFmtId="0" fontId="158" fillId="3" borderId="9" xfId="10" applyFont="1" applyFill="1" applyBorder="1" applyAlignment="1">
      <alignment horizontal="center" vertical="center" shrinkToFit="1"/>
    </xf>
    <xf numFmtId="0" fontId="159" fillId="3" borderId="7" xfId="10" applyFont="1" applyFill="1" applyBorder="1" applyAlignment="1">
      <alignment horizontal="center" vertical="center" shrinkToFit="1"/>
    </xf>
    <xf numFmtId="0" fontId="159" fillId="3" borderId="9" xfId="10" applyFont="1" applyFill="1" applyBorder="1" applyAlignment="1">
      <alignment horizontal="center" vertical="center" shrinkToFit="1"/>
    </xf>
    <xf numFmtId="0" fontId="80" fillId="0" borderId="6" xfId="10" applyFont="1" applyFill="1" applyBorder="1" applyAlignment="1">
      <alignment horizontal="center" vertical="center" shrinkToFit="1"/>
    </xf>
    <xf numFmtId="0" fontId="80" fillId="0" borderId="3" xfId="10" applyFont="1" applyFill="1" applyBorder="1" applyAlignment="1">
      <alignment horizontal="center" vertical="center" shrinkToFit="1"/>
    </xf>
    <xf numFmtId="0" fontId="80" fillId="0" borderId="7" xfId="10" applyFont="1" applyFill="1" applyBorder="1" applyAlignment="1">
      <alignment horizontal="center" vertical="center" shrinkToFit="1"/>
    </xf>
    <xf numFmtId="0" fontId="80" fillId="0" borderId="8" xfId="10" applyFont="1" applyFill="1" applyBorder="1" applyAlignment="1">
      <alignment horizontal="center" vertical="center" shrinkToFit="1"/>
    </xf>
    <xf numFmtId="0" fontId="80" fillId="0" borderId="9" xfId="10" applyFont="1" applyFill="1" applyBorder="1" applyAlignment="1">
      <alignment horizontal="center" vertical="center" shrinkToFit="1"/>
    </xf>
  </cellXfs>
  <cellStyles count="1851">
    <cellStyle name=" " xfId="15" xr:uid="{00000000-0005-0000-0000-000000000000}"/>
    <cellStyle name="          _x000d__x000a_386grabber=vga.3gr_x000d__x000a_" xfId="16" xr:uid="{00000000-0005-0000-0000-000001000000}"/>
    <cellStyle name=" _97연말" xfId="17" xr:uid="{00000000-0005-0000-0000-000002000000}"/>
    <cellStyle name=" _97연말_남양주수량산출서(070307)" xfId="18" xr:uid="{00000000-0005-0000-0000-000003000000}"/>
    <cellStyle name=" _97연말1" xfId="19" xr:uid="{00000000-0005-0000-0000-000004000000}"/>
    <cellStyle name=" _97연말1_남양주수량산출서(070307)" xfId="20" xr:uid="{00000000-0005-0000-0000-000005000000}"/>
    <cellStyle name=" _Book1" xfId="21" xr:uid="{00000000-0005-0000-0000-000006000000}"/>
    <cellStyle name=" _Book1_남양주수량산출서(070307)" xfId="22" xr:uid="{00000000-0005-0000-0000-000007000000}"/>
    <cellStyle name=" _남양주수량산출서(070307)" xfId="23" xr:uid="{00000000-0005-0000-0000-000008000000}"/>
    <cellStyle name="&quot;" xfId="24" xr:uid="{00000000-0005-0000-0000-000009000000}"/>
    <cellStyle name="&quot;큰제목&quot;" xfId="25" xr:uid="{00000000-0005-0000-0000-00000A000000}"/>
    <cellStyle name="#" xfId="26" xr:uid="{00000000-0005-0000-0000-00000B000000}"/>
    <cellStyle name="#,##0" xfId="27" xr:uid="{00000000-0005-0000-0000-00000C000000}"/>
    <cellStyle name="#,##0.0" xfId="28" xr:uid="{00000000-0005-0000-0000-00000D000000}"/>
    <cellStyle name="#,##0.00" xfId="29" xr:uid="{00000000-0005-0000-0000-00000E000000}"/>
    <cellStyle name="#,##0.000" xfId="30" xr:uid="{00000000-0005-0000-0000-00000F000000}"/>
    <cellStyle name="#,##0_국도3호선 교통신호 개선공사 계약내역서" xfId="31" xr:uid="{00000000-0005-0000-0000-000010000000}"/>
    <cellStyle name="$" xfId="32" xr:uid="{00000000-0005-0000-0000-000011000000}"/>
    <cellStyle name="$_0009김포공항LED교체공사(광일)" xfId="33" xr:uid="{00000000-0005-0000-0000-000012000000}"/>
    <cellStyle name="$_0011KIST소각설비제작설치" xfId="34" xr:uid="{00000000-0005-0000-0000-000013000000}"/>
    <cellStyle name="$_0011긴급전화기정산(99년형광일)" xfId="35" xr:uid="{00000000-0005-0000-0000-000014000000}"/>
    <cellStyle name="$_0011부산종합경기장전광판" xfId="36" xr:uid="{00000000-0005-0000-0000-000015000000}"/>
    <cellStyle name="$_0012문화유적지표석제작설치" xfId="37" xr:uid="{00000000-0005-0000-0000-000016000000}"/>
    <cellStyle name="$_0105담배자판기개조원가" xfId="38" xr:uid="{00000000-0005-0000-0000-000017000000}"/>
    <cellStyle name="$_0106LG인버터냉난방기제작-1" xfId="39" xr:uid="{00000000-0005-0000-0000-000018000000}"/>
    <cellStyle name="$_0107도공IBS설비SW부문(참조)" xfId="40" xr:uid="{00000000-0005-0000-0000-000019000000}"/>
    <cellStyle name="$_0107문화재복원용목재-8월6일" xfId="41" xr:uid="{00000000-0005-0000-0000-00001A000000}"/>
    <cellStyle name="$_0107포천영중수배전반(제조,설치)" xfId="42" xr:uid="{00000000-0005-0000-0000-00001B000000}"/>
    <cellStyle name="$_0111해양수산부등명기제작" xfId="43" xr:uid="{00000000-0005-0000-0000-00001C000000}"/>
    <cellStyle name="$_0112금감원사무자동화시스템" xfId="44" xr:uid="{00000000-0005-0000-0000-00001D000000}"/>
    <cellStyle name="$_0112수도권매립지SW원가" xfId="45" xr:uid="{00000000-0005-0000-0000-00001E000000}"/>
    <cellStyle name="$_db진흥" xfId="46" xr:uid="{00000000-0005-0000-0000-00001F000000}"/>
    <cellStyle name="$_SE40" xfId="47" xr:uid="{00000000-0005-0000-0000-000020000000}"/>
    <cellStyle name="$_견적2" xfId="48" xr:uid="{00000000-0005-0000-0000-000021000000}"/>
    <cellStyle name="$_기아" xfId="49" xr:uid="{00000000-0005-0000-0000-000022000000}"/>
    <cellStyle name="$_수초제거기(대양기계)" xfId="50" xr:uid="{00000000-0005-0000-0000-000023000000}"/>
    <cellStyle name="$_영통(견적서)" xfId="51" xr:uid="{00000000-0005-0000-0000-000024000000}"/>
    <cellStyle name="(△콤마)" xfId="52" xr:uid="{00000000-0005-0000-0000-000025000000}"/>
    <cellStyle name="(백분율)" xfId="53" xr:uid="{00000000-0005-0000-0000-000026000000}"/>
    <cellStyle name="(콤마)" xfId="54" xr:uid="{00000000-0005-0000-0000-000027000000}"/>
    <cellStyle name="??_x000c_둄_x001b__x000d_|?_x0001_?_x0003__x0014__x0007__x0001__x0001_" xfId="55" xr:uid="{00000000-0005-0000-0000-000028000000}"/>
    <cellStyle name="??_x000c_靖?崧U_x0001_A_x0014_?_x0007__x0001__x0001_" xfId="56" xr:uid="{00000000-0005-0000-0000-000029000000}"/>
    <cellStyle name="??&amp;5_x0007_?._x0007_9_x0008_??_x0007__x0001__x0001_" xfId="57" xr:uid="{00000000-0005-0000-0000-00002A000000}"/>
    <cellStyle name="??&amp;6_x0007_?/_x0007_9_x0008_??_x0007__x0001__x0001_" xfId="58" xr:uid="{00000000-0005-0000-0000-00002B000000}"/>
    <cellStyle name="??&amp;O?&amp;H?_x0008__x000f__x0007_?_x0007__x0001__x0001_" xfId="59" xr:uid="{00000000-0005-0000-0000-00002C000000}"/>
    <cellStyle name="??&amp;O?&amp;H?_x0008_??_x0007__x0001__x0001_" xfId="60" xr:uid="{00000000-0005-0000-0000-00002D000000}"/>
    <cellStyle name="???­ [0]_INQUIRY ¿?¾÷?ß?ø " xfId="61" xr:uid="{00000000-0005-0000-0000-00002E000000}"/>
    <cellStyle name="???­_INQUIRY ¿?¾÷?ß?ø " xfId="62" xr:uid="{00000000-0005-0000-0000-00002F000000}"/>
    <cellStyle name="???Ø_??¾÷º?º° ??°? " xfId="63" xr:uid="{00000000-0005-0000-0000-000030000000}"/>
    <cellStyle name="??_pldt" xfId="64" xr:uid="{00000000-0005-0000-0000-000031000000}"/>
    <cellStyle name="?Þ¸¶ [0]_INQUIRY ¿?¾÷?ß?ø " xfId="65" xr:uid="{00000000-0005-0000-0000-000032000000}"/>
    <cellStyle name="?Þ¸¶_INQUIRY ¿?¾÷?ß?ø " xfId="66" xr:uid="{00000000-0005-0000-0000-000033000000}"/>
    <cellStyle name="?W?_laroux" xfId="67" xr:uid="{00000000-0005-0000-0000-000034000000}"/>
    <cellStyle name="?曹%U?&amp;H?_x0008_?s_x000a__x0007__x0001__x0001_" xfId="68" xr:uid="{00000000-0005-0000-0000-000035000000}"/>
    <cellStyle name="_(01-14)광양항인건비" xfId="69" xr:uid="{00000000-0005-0000-0000-000036000000}"/>
    <cellStyle name="_(02.03.05) 묵동 현장관리비 실행" xfId="70" xr:uid="{00000000-0005-0000-0000-000037000000}"/>
    <cellStyle name="_(02.03.08) 묵동 현장관리비 실행" xfId="71" xr:uid="{00000000-0005-0000-0000-000038000000}"/>
    <cellStyle name="_(02.09.17)인천 삼산1지구 2블럭 주공아파트" xfId="72" xr:uid="{00000000-0005-0000-0000-000039000000}"/>
    <cellStyle name="_(02.09.23  64,000평)인천 삼산1지구 2블럭 " xfId="73" xr:uid="{00000000-0005-0000-0000-00003A000000}"/>
    <cellStyle name="_(07.31 최종확정)묵동 실행예산" xfId="74" xr:uid="{00000000-0005-0000-0000-00003B000000}"/>
    <cellStyle name="_(09.05)인천원당 공통가설공사" xfId="75" xr:uid="{00000000-0005-0000-0000-00003C000000}"/>
    <cellStyle name="_00 단가산출서 9호선,공항,공용" xfId="76" xr:uid="{00000000-0005-0000-0000-00003D000000}"/>
    <cellStyle name="_001-인원및일반관리비" xfId="77" xr:uid="{00000000-0005-0000-0000-00003E000000}"/>
    <cellStyle name="_01 내역산출서-동두천2지방산업단지" xfId="78" xr:uid="{00000000-0005-0000-0000-00003F000000}"/>
    <cellStyle name="_01~02 1-1A,1B 구간 공사용 임시전력공사 내역서" xfId="79" xr:uid="{00000000-0005-0000-0000-000040000000}"/>
    <cellStyle name="_01-건축공사" xfId="80" xr:uid="{00000000-0005-0000-0000-000041000000}"/>
    <cellStyle name="_01건축실행(오쇠동A)" xfId="81" xr:uid="{00000000-0005-0000-0000-000042000000}"/>
    <cellStyle name="_02-도급공사비내역" xfId="82" xr:uid="{00000000-0005-0000-0000-000043000000}"/>
    <cellStyle name="_04 건축-인테리어(주거)공내역" xfId="83" xr:uid="{00000000-0005-0000-0000-000044000000}"/>
    <cellStyle name="_0411A-관급자재-등기구" xfId="84" xr:uid="{00000000-0005-0000-0000-000045000000}"/>
    <cellStyle name="_0411A-관급자재-발전기" xfId="85" xr:uid="{00000000-0005-0000-0000-000046000000}"/>
    <cellStyle name="_0411A-관급자재-수배전반 외" xfId="86" xr:uid="{00000000-0005-0000-0000-000047000000}"/>
    <cellStyle name="_04-한전외선공사비 &amp; 사용전 검사비" xfId="87" xr:uid="{00000000-0005-0000-0000-000048000000}"/>
    <cellStyle name="_05 건축-인테리어(상업)공내역" xfId="88" xr:uid="{00000000-0005-0000-0000-000049000000}"/>
    <cellStyle name="_05.11.29  견적서 제출" xfId="89" xr:uid="{00000000-0005-0000-0000-00004A000000}"/>
    <cellStyle name="_0514회의확정자료" xfId="90" xr:uid="{00000000-0005-0000-0000-00004B000000}"/>
    <cellStyle name="_06.내역서(경관설비공사)-설계비 변경(9월14일)" xfId="91" xr:uid="{00000000-0005-0000-0000-00004C000000}"/>
    <cellStyle name="_07 제4장 낙하·비래예방계획" xfId="92" xr:uid="{00000000-0005-0000-0000-00004D000000}"/>
    <cellStyle name="_08-가실행내역" xfId="93" xr:uid="{00000000-0005-0000-0000-00004E000000}"/>
    <cellStyle name="_08년년간단가 (설계서)-동안구(변경)" xfId="94" xr:uid="{00000000-0005-0000-0000-00004F000000}"/>
    <cellStyle name="_08년년간단가 (설계서)-만안구(변경)" xfId="95" xr:uid="{00000000-0005-0000-0000-000050000000}"/>
    <cellStyle name="_0901작업1-금액분리" xfId="96" xr:uid="{00000000-0005-0000-0000-000051000000}"/>
    <cellStyle name="_1. 삼성동 실행 030225(조적추가)" xfId="97" xr:uid="{00000000-0005-0000-0000-000052000000}"/>
    <cellStyle name="_1. 삼성동 실행(030329)" xfId="98" xr:uid="{00000000-0005-0000-0000-000053000000}"/>
    <cellStyle name="_1. 송도신도시현장관리비전순일검토" xfId="99" xr:uid="{00000000-0005-0000-0000-000054000000}"/>
    <cellStyle name="_1.설계예산서(갑지 예산서 관급 일위대가)" xfId="100" xr:uid="{00000000-0005-0000-0000-000055000000}"/>
    <cellStyle name="_10-한전외선공사비" xfId="101" xr:uid="{00000000-0005-0000-0000-000056000000}"/>
    <cellStyle name="_2001전북도청 실행예산" xfId="102" xr:uid="{00000000-0005-0000-0000-000057000000}"/>
    <cellStyle name="_2002결과표1" xfId="103" xr:uid="{00000000-0005-0000-0000-000058000000}"/>
    <cellStyle name="_2006년 교통신호제어기 유지보수 공사(안산)최종" xfId="104" xr:uid="{00000000-0005-0000-0000-000059000000}"/>
    <cellStyle name="_2007년 안양시(동안구) 차선도색 년간단가" xfId="105" xr:uid="{00000000-0005-0000-0000-00005A000000}"/>
    <cellStyle name="_2007년도 동안구기성내역3회   (8월21일,10월31일)" xfId="106" xr:uid="{00000000-0005-0000-0000-00005B000000}"/>
    <cellStyle name="_2회기성" xfId="107" xr:uid="{00000000-0005-0000-0000-00005C000000}"/>
    <cellStyle name="_3. 인천간석동현장관리비전순일 분석" xfId="108" xr:uid="{00000000-0005-0000-0000-00005D000000}"/>
    <cellStyle name="_4. 파주 변경 현장안20030128" xfId="109" xr:uid="{00000000-0005-0000-0000-00005E000000}"/>
    <cellStyle name="_Ⅳ-1전체공정계획표" xfId="110" xr:uid="{00000000-0005-0000-0000-00005F000000}"/>
    <cellStyle name="_Ⅶ 원가관리계획(1차수정)" xfId="111" xr:uid="{00000000-0005-0000-0000-000060000000}"/>
    <cellStyle name="_A" xfId="112" xr:uid="{00000000-0005-0000-0000-000061000000}"/>
    <cellStyle name="_A,C부지 예산서" xfId="113" xr:uid="{00000000-0005-0000-0000-000062000000}"/>
    <cellStyle name="_A0509-가실행(파주)" xfId="114" xr:uid="{00000000-0005-0000-0000-000063000000}"/>
    <cellStyle name="_A-0902건축공사확정(대안포함)" xfId="115" xr:uid="{00000000-0005-0000-0000-000064000000}"/>
    <cellStyle name="_A-0902조경공사확정(대안포함)" xfId="116" xr:uid="{00000000-0005-0000-0000-000065000000}"/>
    <cellStyle name="_A발주자참고내역003-전기공사" xfId="117" xr:uid="{00000000-0005-0000-0000-000066000000}"/>
    <cellStyle name="_Book1" xfId="118" xr:uid="{00000000-0005-0000-0000-000067000000}"/>
    <cellStyle name="_Book1_1" xfId="119" xr:uid="{00000000-0005-0000-0000-000068000000}"/>
    <cellStyle name="_Book1_2007년도 동안구기성내역3회   (8월21일,10월31일)" xfId="120" xr:uid="{00000000-0005-0000-0000-000069000000}"/>
    <cellStyle name="_Book1_Book1" xfId="121" xr:uid="{00000000-0005-0000-0000-00006A000000}"/>
    <cellStyle name="_Book1_계약내역(07(1).3.15)" xfId="122" xr:uid="{00000000-0005-0000-0000-00006B000000}"/>
    <cellStyle name="_Book1_계약내역서" xfId="123" xr:uid="{00000000-0005-0000-0000-00006C000000}"/>
    <cellStyle name="_Book1_기성내역정리1" xfId="124" xr:uid="{00000000-0005-0000-0000-00006D000000}"/>
    <cellStyle name="_Book1_준민건설 공내역견적(1)" xfId="125" xr:uid="{00000000-0005-0000-0000-00006E000000}"/>
    <cellStyle name="_Book2" xfId="126" xr:uid="{00000000-0005-0000-0000-00006F000000}"/>
    <cellStyle name="_cover" xfId="127" xr:uid="{00000000-0005-0000-0000-000070000000}"/>
    <cellStyle name="_FCST (2)" xfId="128" xr:uid="{00000000-0005-0000-0000-000071000000}"/>
    <cellStyle name="_KT견적요청" xfId="129" xr:uid="{00000000-0005-0000-0000-000072000000}"/>
    <cellStyle name="_LG아파트 계약내역서" xfId="130" xr:uid="{00000000-0005-0000-0000-000073000000}"/>
    <cellStyle name="_NC12E1F75" xfId="131" xr:uid="{00000000-0005-0000-0000-000074000000}"/>
    <cellStyle name="_NC22E43F4" xfId="132" xr:uid="{00000000-0005-0000-0000-000075000000}"/>
    <cellStyle name="_NC2308EFD" xfId="133" xr:uid="{00000000-0005-0000-0000-000076000000}"/>
    <cellStyle name="_NC85018F" xfId="134" xr:uid="{00000000-0005-0000-0000-000077000000}"/>
    <cellStyle name="_NCA07108" xfId="135" xr:uid="{00000000-0005-0000-0000-000078000000}"/>
    <cellStyle name="_NCF3A0B2" xfId="136" xr:uid="{00000000-0005-0000-0000-000079000000}"/>
    <cellStyle name="_RESULTS" xfId="137" xr:uid="{00000000-0005-0000-0000-00007A000000}"/>
    <cellStyle name="_VMS" xfId="138" xr:uid="{00000000-0005-0000-0000-00007B000000}"/>
    <cellStyle name="_가실행" xfId="139" xr:uid="{00000000-0005-0000-0000-00007C000000}"/>
    <cellStyle name="_가실행 최종본사분" xfId="140" xr:uid="{00000000-0005-0000-0000-00007D000000}"/>
    <cellStyle name="_가실행(3th)" xfId="141" xr:uid="{00000000-0005-0000-0000-00007E000000}"/>
    <cellStyle name="_가실행(대전아울렛)" xfId="142" xr:uid="{00000000-0005-0000-0000-00007F000000}"/>
    <cellStyle name="_가실행(대혜건축)" xfId="143" xr:uid="{00000000-0005-0000-0000-000080000000}"/>
    <cellStyle name="_가실행(분리발주)" xfId="144" xr:uid="{00000000-0005-0000-0000-000081000000}"/>
    <cellStyle name="_가실행(조선대)-최종" xfId="145" xr:uid="{00000000-0005-0000-0000-000082000000}"/>
    <cellStyle name="_가실행내역(김해공항)" xfId="146" xr:uid="{00000000-0005-0000-0000-000083000000}"/>
    <cellStyle name="_가실행-화물터미널B(수정)" xfId="147" xr:uid="{00000000-0005-0000-0000-000084000000}"/>
    <cellStyle name="_가실행-화물터미널B(재수정)" xfId="148" xr:uid="{00000000-0005-0000-0000-000085000000}"/>
    <cellStyle name="_간석동실행" xfId="149" xr:uid="{00000000-0005-0000-0000-000086000000}"/>
    <cellStyle name="_간석동실행(확정)" xfId="150" xr:uid="{00000000-0005-0000-0000-000087000000}"/>
    <cellStyle name="_간석동현장관리비(alt3-2)1021" xfId="151" xr:uid="{00000000-0005-0000-0000-000088000000}"/>
    <cellStyle name="_간접부대공+공통" xfId="152" xr:uid="{00000000-0005-0000-0000-000089000000}"/>
    <cellStyle name="_간접부대공+공통_견적 방문 제출시-SAMPLE" xfId="153" xr:uid="{00000000-0005-0000-0000-00008A000000}"/>
    <cellStyle name="_간접부대공+공통_견적 방문 제출시-SAMPLE_신호등견적서" xfId="154" xr:uid="{00000000-0005-0000-0000-00008B000000}"/>
    <cellStyle name="_간접부대공+공통_신호등견적서" xfId="155" xr:uid="{00000000-0005-0000-0000-00008C000000}"/>
    <cellStyle name="_간접비(01.09.28-변경내용포함)" xfId="156" xr:uid="{00000000-0005-0000-0000-00008D000000}"/>
    <cellStyle name="_갑지(1221)" xfId="157" xr:uid="{00000000-0005-0000-0000-00008E000000}"/>
    <cellStyle name="_갑지(총)" xfId="158" xr:uid="{00000000-0005-0000-0000-00008F000000}"/>
    <cellStyle name="_강과장(Fronnix,설계가1126)" xfId="159" xr:uid="{00000000-0005-0000-0000-000090000000}"/>
    <cellStyle name="_강산FRP" xfId="160" xr:uid="{00000000-0005-0000-0000-000091000000}"/>
    <cellStyle name="_개략견적2차(040510)" xfId="161" xr:uid="{00000000-0005-0000-0000-000092000000}"/>
    <cellStyle name="_건축내역" xfId="162" xr:uid="{00000000-0005-0000-0000-000093000000}"/>
    <cellStyle name="_건축내역2" xfId="163" xr:uid="{00000000-0005-0000-0000-000094000000}"/>
    <cellStyle name="_건축사업팀검토008-철골공사Ⅲ" xfId="164" xr:uid="{00000000-0005-0000-0000-000095000000}"/>
    <cellStyle name="_검단 실행 작성(0515)" xfId="165" xr:uid="{00000000-0005-0000-0000-000096000000}"/>
    <cellStyle name="_검단 최종(변경0623 최종)" xfId="166" xr:uid="{00000000-0005-0000-0000-000097000000}"/>
    <cellStyle name="_게시판" xfId="167" xr:uid="{00000000-0005-0000-0000-000098000000}"/>
    <cellStyle name="_견적 방문 제출시-SAMPLE" xfId="168" xr:uid="{00000000-0005-0000-0000-000099000000}"/>
    <cellStyle name="_견적 방문 제출시-SAMPLE_신호등견적서" xfId="169" xr:uid="{00000000-0005-0000-0000-00009A000000}"/>
    <cellStyle name="_견적기준(운송대리점)" xfId="170" xr:uid="{00000000-0005-0000-0000-00009B000000}"/>
    <cellStyle name="_견적서(1014)" xfId="171" xr:uid="{00000000-0005-0000-0000-00009C000000}"/>
    <cellStyle name="_견적서-0213-CACC" xfId="172" xr:uid="{00000000-0005-0000-0000-00009D000000}"/>
    <cellStyle name="_견적서-제출용0325-서울시" xfId="173" xr:uid="{00000000-0005-0000-0000-00009E000000}"/>
    <cellStyle name="_결정01-총괄가실행(0820)" xfId="174" xr:uid="{00000000-0005-0000-0000-00009F000000}"/>
    <cellStyle name="_경기도  건설본부삼거리 신호등 설치공사" xfId="175" xr:uid="{00000000-0005-0000-0000-0000A0000000}"/>
    <cellStyle name="_계약 최종" xfId="176" xr:uid="{00000000-0005-0000-0000-0000A1000000}"/>
    <cellStyle name="_계약내역(07(1).3.15)" xfId="177" xr:uid="{00000000-0005-0000-0000-0000A2000000}"/>
    <cellStyle name="_계약내역서" xfId="178" xr:uid="{00000000-0005-0000-0000-0000A3000000}"/>
    <cellStyle name="_계약내역서(최종)" xfId="179" xr:uid="{00000000-0005-0000-0000-0000A4000000}"/>
    <cellStyle name="_계약내역서1" xfId="180" xr:uid="{00000000-0005-0000-0000-0000A5000000}"/>
    <cellStyle name="_계측기" xfId="181" xr:uid="{00000000-0005-0000-0000-0000A6000000}"/>
    <cellStyle name="_공무 착공회의자료 엑셀" xfId="182" xr:uid="{00000000-0005-0000-0000-0000A7000000}"/>
    <cellStyle name="_공사개요(건축사업팀03.09.02)" xfId="183" xr:uid="{00000000-0005-0000-0000-0000A8000000}"/>
    <cellStyle name="_공정관리계획" xfId="184" xr:uid="{00000000-0005-0000-0000-0000A9000000}"/>
    <cellStyle name="_공정만회대책" xfId="185" xr:uid="{00000000-0005-0000-0000-0000AA000000}"/>
    <cellStyle name="_공정표" xfId="186" xr:uid="{00000000-0005-0000-0000-0000AB000000}"/>
    <cellStyle name="_공정표(제갈수정)" xfId="187" xr:uid="{00000000-0005-0000-0000-0000AC000000}"/>
    <cellStyle name="_공정표_영통(견적서)" xfId="188" xr:uid="{00000000-0005-0000-0000-0000AD000000}"/>
    <cellStyle name="_공종분개작업" xfId="189" xr:uid="{00000000-0005-0000-0000-0000AE000000}"/>
    <cellStyle name="_과천 ITS 2사전원가내역(1차)" xfId="190" xr:uid="{00000000-0005-0000-0000-0000AF000000}"/>
    <cellStyle name="_과천시 ITS 2단계 1차 구축사업(20041021설계최종)" xfId="191" xr:uid="{00000000-0005-0000-0000-0000B0000000}"/>
    <cellStyle name="_관리비" xfId="192" xr:uid="{00000000-0005-0000-0000-0000B1000000}"/>
    <cellStyle name="_광링크" xfId="193" xr:uid="{00000000-0005-0000-0000-0000B2000000}"/>
    <cellStyle name="_광주+속초내역(듀엘견적)" xfId="194" xr:uid="{00000000-0005-0000-0000-0000B3000000}"/>
    <cellStyle name="_광주증설교체" xfId="195" xr:uid="{00000000-0005-0000-0000-0000B4000000}"/>
    <cellStyle name="_교원그룹 낙산 숙박시설 신축공사" xfId="196" xr:uid="{00000000-0005-0000-0000-0000B5000000}"/>
    <cellStyle name="_구시장연결로신호등공사" xfId="197" xr:uid="{00000000-0005-0000-0000-0000B6000000}"/>
    <cellStyle name="_구월동오피스텔(이토협의)의 백업" xfId="198" xr:uid="{00000000-0005-0000-0000-0000B7000000}"/>
    <cellStyle name="_기본운영계획작성용보할공정표" xfId="199" xr:uid="{00000000-0005-0000-0000-0000B8000000}"/>
    <cellStyle name="_기본정보제공시스템" xfId="200" xr:uid="{00000000-0005-0000-0000-0000B9000000}"/>
    <cellStyle name="_기성내역정리1" xfId="201" xr:uid="{00000000-0005-0000-0000-0000BA000000}"/>
    <cellStyle name="_기초공법,토공사회의 자료(상진)" xfId="202" xr:uid="{00000000-0005-0000-0000-0000BB000000}"/>
    <cellStyle name="_기초공법,토공사회의 자료(화명동)" xfId="203" xr:uid="{00000000-0005-0000-0000-0000BC000000}"/>
    <cellStyle name="_기초공법회의(엄궁동)" xfId="204" xr:uid="{00000000-0005-0000-0000-0000BD000000}"/>
    <cellStyle name="_김포ER(세종)" xfId="205" xr:uid="{00000000-0005-0000-0000-0000BE000000}"/>
    <cellStyle name="_김포양촌산업단지 내역서" xfId="206" xr:uid="{00000000-0005-0000-0000-0000BF000000}"/>
    <cellStyle name="_내역003-추정내역" xfId="207" xr:uid="{00000000-0005-0000-0000-0000C0000000}"/>
    <cellStyle name="_내역서" xfId="208" xr:uid="{00000000-0005-0000-0000-0000C1000000}"/>
    <cellStyle name="_내역서(2.2)" xfId="209" xr:uid="{00000000-0005-0000-0000-0000C2000000}"/>
    <cellStyle name="_내역서갑지" xfId="210" xr:uid="{00000000-0005-0000-0000-0000C3000000}"/>
    <cellStyle name="_내역서-노임수정3(수정)" xfId="211" xr:uid="{00000000-0005-0000-0000-0000C4000000}"/>
    <cellStyle name="_내역서및설계서" xfId="212" xr:uid="{00000000-0005-0000-0000-0000C5000000}"/>
    <cellStyle name="_노외주차장 보안등 설치공사(팔곡2동 48호)(1)" xfId="213" xr:uid="{00000000-0005-0000-0000-0000C6000000}"/>
    <cellStyle name="_노후철주교체공사" xfId="214" xr:uid="{00000000-0005-0000-0000-0000C7000000}"/>
    <cellStyle name="_노후철주교체공사설계서" xfId="215" xr:uid="{00000000-0005-0000-0000-0000C8000000}"/>
    <cellStyle name="_단가산출서(합)" xfId="216" xr:uid="{00000000-0005-0000-0000-0000C9000000}"/>
    <cellStyle name="_단가표" xfId="217" xr:uid="{00000000-0005-0000-0000-0000CA000000}"/>
    <cellStyle name="_당팀-가실행작업" xfId="218" xr:uid="{00000000-0005-0000-0000-0000CB000000}"/>
    <cellStyle name="_도급공사변경Ⅰ(0626)" xfId="219" xr:uid="{00000000-0005-0000-0000-0000CC000000}"/>
    <cellStyle name="_등하교학생및인근주민의안전조치에대한상세계획서" xfId="220" xr:uid="{00000000-0005-0000-0000-0000CD000000}"/>
    <cellStyle name="_마가레트 호텔" xfId="221" xr:uid="{00000000-0005-0000-0000-0000CE000000}"/>
    <cellStyle name="_만안구설계서 " xfId="222" xr:uid="{00000000-0005-0000-0000-0000CF000000}"/>
    <cellStyle name="_문래동 방적 방림" xfId="223" xr:uid="{00000000-0005-0000-0000-0000D0000000}"/>
    <cellStyle name="_문래동가실행" xfId="224" xr:uid="{00000000-0005-0000-0000-0000D1000000}"/>
    <cellStyle name="_문래동쇼핑몰" xfId="225" xr:uid="{00000000-0005-0000-0000-0000D2000000}"/>
    <cellStyle name="_민원최소화계획서" xfId="226" xr:uid="{00000000-0005-0000-0000-0000D3000000}"/>
    <cellStyle name="_발산지구내역서" xfId="227" xr:uid="{00000000-0005-0000-0000-0000D4000000}"/>
    <cellStyle name="_보고02-건축공사감액보고서(0714)" xfId="228" xr:uid="{00000000-0005-0000-0000-0000D5000000}"/>
    <cellStyle name="_복사본 노후철주(통합0515)" xfId="229" xr:uid="{00000000-0005-0000-0000-0000D6000000}"/>
    <cellStyle name="_부에나비스타 빌라 설계견적" xfId="230" xr:uid="{00000000-0005-0000-0000-0000D7000000}"/>
    <cellStyle name="_분석001-구조체투입관련" xfId="231" xr:uid="{00000000-0005-0000-0000-0000D8000000}"/>
    <cellStyle name="_비산교남단계약내역" xfId="232" xr:uid="{00000000-0005-0000-0000-0000D9000000}"/>
    <cellStyle name="_사본 - 설계서" xfId="233" xr:uid="{00000000-0005-0000-0000-0000DA000000}"/>
    <cellStyle name="_산출001-공동구공사" xfId="234" xr:uid="{00000000-0005-0000-0000-0000DB000000}"/>
    <cellStyle name="_삼성 실행 내역 수정" xfId="235" xr:uid="{00000000-0005-0000-0000-0000DC000000}"/>
    <cellStyle name="_서울 지하철 7호선 연장 내역서" xfId="236" xr:uid="{00000000-0005-0000-0000-0000DD000000}"/>
    <cellStyle name="_서울여대(20020516)" xfId="237" xr:uid="{00000000-0005-0000-0000-0000DE000000}"/>
    <cellStyle name="_석수2동 석수역~연현5거리간 도로확장 전기공사(05.19)-설계변경" xfId="238" xr:uid="{00000000-0005-0000-0000-0000DF000000}"/>
    <cellStyle name="_석수2동 석수역~연현5거리간 도로확장 전기공사(07.19)-설계변경" xfId="239" xr:uid="{00000000-0005-0000-0000-0000E0000000}"/>
    <cellStyle name="_선도전기(실적기준)" xfId="240" xr:uid="{00000000-0005-0000-0000-0000E1000000}"/>
    <cellStyle name="_설계내역(전기)" xfId="241" xr:uid="{00000000-0005-0000-0000-0000E2000000}"/>
    <cellStyle name="_설계내역(편집)" xfId="242" xr:uid="{00000000-0005-0000-0000-0000E3000000}"/>
    <cellStyle name="_설계내역서" xfId="243" xr:uid="{00000000-0005-0000-0000-0000E4000000}"/>
    <cellStyle name="_설계내역서(07,03,27)" xfId="244" xr:uid="{00000000-0005-0000-0000-0000E5000000}"/>
    <cellStyle name="_설계내역서(07,04,06)-2" xfId="245" xr:uid="{00000000-0005-0000-0000-0000E6000000}"/>
    <cellStyle name="_설계내역서(07,04,23)" xfId="246" xr:uid="{00000000-0005-0000-0000-0000E7000000}"/>
    <cellStyle name="_설계내역서(07.05.08)" xfId="247" xr:uid="{00000000-0005-0000-0000-0000E8000000}"/>
    <cellStyle name="_설계변경설명서" xfId="248" xr:uid="{00000000-0005-0000-0000-0000E9000000}"/>
    <cellStyle name="_설계서" xfId="249" xr:uid="{00000000-0005-0000-0000-0000EA000000}"/>
    <cellStyle name="_설계서1" xfId="250" xr:uid="{00000000-0005-0000-0000-0000EB000000}"/>
    <cellStyle name="_설계서1_Book1" xfId="251" xr:uid="{00000000-0005-0000-0000-0000EC000000}"/>
    <cellStyle name="_설계서1_직접시공계획서 서식" xfId="252" xr:uid="{00000000-0005-0000-0000-0000ED000000}"/>
    <cellStyle name="_설계원가 및 손익계산서(극장)" xfId="253" xr:uid="{00000000-0005-0000-0000-0000EE000000}"/>
    <cellStyle name="_설계원가 및 손익계산서(백화점)" xfId="254" xr:uid="{00000000-0005-0000-0000-0000EF000000}"/>
    <cellStyle name="_설계원가 및 손익계산서(이광환)" xfId="255" xr:uid="{00000000-0005-0000-0000-0000F0000000}"/>
    <cellStyle name="_설비(1218)" xfId="256" xr:uid="{00000000-0005-0000-0000-0000F1000000}"/>
    <cellStyle name="_설치위치별세부내역(VMS)-0323" xfId="257" xr:uid="{00000000-0005-0000-0000-0000F2000000}"/>
    <cellStyle name="_설치위치별세부내역_AVI_1(new)" xfId="258" xr:uid="{00000000-0005-0000-0000-0000F3000000}"/>
    <cellStyle name="_센터블 스파신축공사(토목공사-정주공영)" xfId="259" xr:uid="{00000000-0005-0000-0000-0000F4000000}"/>
    <cellStyle name="_수량산출서" xfId="260" xr:uid="{00000000-0005-0000-0000-0000F5000000}"/>
    <cellStyle name="_수원시 당수동 교차로 및 경보등 공사 설계 05.5.16(수정)" xfId="261" xr:uid="{00000000-0005-0000-0000-0000F6000000}"/>
    <cellStyle name="_수원시 일위대가" xfId="262" xr:uid="{00000000-0005-0000-0000-0000F7000000}"/>
    <cellStyle name="_수원여대입구 사거리 교통안전시설물 설치공사" xfId="263" xr:uid="{00000000-0005-0000-0000-0000F8000000}"/>
    <cellStyle name="_수정-공항운송도급내역(0917)" xfId="264" xr:uid="{00000000-0005-0000-0000-0000F9000000}"/>
    <cellStyle name="_시설 언더패스 견적-40202" xfId="265" xr:uid="{00000000-0005-0000-0000-0000FA000000}"/>
    <cellStyle name="_시설 언더패스 견적-40204" xfId="266" xr:uid="{00000000-0005-0000-0000-0000FB000000}"/>
    <cellStyle name="_시설 언더패스 견적-40225" xfId="267" xr:uid="{00000000-0005-0000-0000-0000FC000000}"/>
    <cellStyle name="_신호등견적서" xfId="268" xr:uid="{00000000-0005-0000-0000-0000FD000000}"/>
    <cellStyle name="_실행01-총괄가실행(0828)" xfId="269" xr:uid="{00000000-0005-0000-0000-0000FE000000}"/>
    <cellStyle name="_실행갑지" xfId="270" xr:uid="{00000000-0005-0000-0000-0000FF000000}"/>
    <cellStyle name="_실행갑지(변경)" xfId="271" xr:uid="{00000000-0005-0000-0000-000000010000}"/>
    <cellStyle name="_실행내역(아+부)" xfId="272" xr:uid="{00000000-0005-0000-0000-000001010000}"/>
    <cellStyle name="_實行內譯書(평내)" xfId="273" xr:uid="{00000000-0005-0000-0000-000002010000}"/>
    <cellStyle name="_실행예산(사장님)" xfId="274" xr:uid="{00000000-0005-0000-0000-000003010000}"/>
    <cellStyle name="_실행예산(최종사장님승인)" xfId="275" xr:uid="{00000000-0005-0000-0000-000004010000}"/>
    <cellStyle name="_아미고터워 리모델링공사(계약,실행내역)9월.3일 " xfId="276" xr:uid="{00000000-0005-0000-0000-000005010000}"/>
    <cellStyle name="_아크로리버기준-개산견적기준(건축)" xfId="277" xr:uid="{00000000-0005-0000-0000-000006010000}"/>
    <cellStyle name="_양재동 도매센타(수정1006)" xfId="278" xr:uid="{00000000-0005-0000-0000-000007010000}"/>
    <cellStyle name="_어린이교통공원LED교체공사계약내역서" xfId="279" xr:uid="{00000000-0005-0000-0000-000008010000}"/>
    <cellStyle name="_어린이보호구역(신호등_최종)-05.9.9" xfId="280" xr:uid="{00000000-0005-0000-0000-000009010000}"/>
    <cellStyle name="_어반이엔씨(견적서-발송용)" xfId="281" xr:uid="{00000000-0005-0000-0000-00000A010000}"/>
    <cellStyle name="_엄궁동 보할공정표" xfId="282" xr:uid="{00000000-0005-0000-0000-00000B010000}"/>
    <cellStyle name="_엄궁동24분기심사분석자료" xfId="283" xr:uid="{00000000-0005-0000-0000-00000C010000}"/>
    <cellStyle name="_엄궁동제1회도급기성내역서" xfId="284" xr:uid="{00000000-0005-0000-0000-00000D010000}"/>
    <cellStyle name="_업무연락(견적부협조요청)" xfId="285" xr:uid="{00000000-0005-0000-0000-00000E010000}"/>
    <cellStyle name="_여의도(실행)" xfId="286" xr:uid="{00000000-0005-0000-0000-00000F010000}"/>
    <cellStyle name="_영통(견적서)" xfId="287" xr:uid="{00000000-0005-0000-0000-000010010000}"/>
    <cellStyle name="_예산서(이화철교)" xfId="288" xr:uid="{00000000-0005-0000-0000-000011010000}"/>
    <cellStyle name="_오공본드" xfId="289" xr:uid="{00000000-0005-0000-0000-000012010000}"/>
    <cellStyle name="_용인동백C2-3" xfId="290" xr:uid="{00000000-0005-0000-0000-000013010000}"/>
    <cellStyle name="_울산실시설계내역서(하이테콤)-B" xfId="291" xr:uid="{00000000-0005-0000-0000-000014010000}"/>
    <cellStyle name="_원가계산" xfId="292" xr:uid="{00000000-0005-0000-0000-000015010000}"/>
    <cellStyle name="_원가분석(1217)" xfId="293" xr:uid="{00000000-0005-0000-0000-000016010000}"/>
    <cellStyle name="_원가분석(아이0208)" xfId="294" xr:uid="{00000000-0005-0000-0000-000017010000}"/>
    <cellStyle name="_원당 1차 실행001(030329)" xfId="295" xr:uid="{00000000-0005-0000-0000-000018010000}"/>
    <cellStyle name="_원당실행내역" xfId="296" xr:uid="{00000000-0005-0000-0000-000019010000}"/>
    <cellStyle name="_월드컵주변경기장설계서" xfId="297" xr:uid="{00000000-0005-0000-0000-00001A010000}"/>
    <cellStyle name="_인원계획표 " xfId="298" xr:uid="{00000000-0005-0000-0000-00001B010000}"/>
    <cellStyle name="_인원계획표 _04028적산수량집계" xfId="299" xr:uid="{00000000-0005-0000-0000-00001C010000}"/>
    <cellStyle name="_인원계획표 _04-가실행(작업중)" xfId="300" xr:uid="{00000000-0005-0000-0000-00001D010000}"/>
    <cellStyle name="_인원계획표 _04-가실행(작업중1)" xfId="301" xr:uid="{00000000-0005-0000-0000-00001E010000}"/>
    <cellStyle name="_인원계획표 _KT견적요청" xfId="302" xr:uid="{00000000-0005-0000-0000-00001F010000}"/>
    <cellStyle name="_인원계획표 _가실행" xfId="303" xr:uid="{00000000-0005-0000-0000-000020010000}"/>
    <cellStyle name="_인원계획표 _견적 방문 제출시-SAMPLE" xfId="304" xr:uid="{00000000-0005-0000-0000-000021010000}"/>
    <cellStyle name="_인원계획표 _견적 방문 제출시-SAMPLE_신호등견적서" xfId="305" xr:uid="{00000000-0005-0000-0000-000022010000}"/>
    <cellStyle name="_인원계획표 _수원-가실행" xfId="306" xr:uid="{00000000-0005-0000-0000-000023010000}"/>
    <cellStyle name="_인원계획표 _신호등견적서" xfId="307" xr:uid="{00000000-0005-0000-0000-000024010000}"/>
    <cellStyle name="_인원계획표 _적격 " xfId="308" xr:uid="{00000000-0005-0000-0000-000025010000}"/>
    <cellStyle name="_인원계획표 _적격 _04028적산수량집계" xfId="309" xr:uid="{00000000-0005-0000-0000-000026010000}"/>
    <cellStyle name="_인원계획표 _적격 _04-가실행(작업중)" xfId="310" xr:uid="{00000000-0005-0000-0000-000027010000}"/>
    <cellStyle name="_인원계획표 _적격 _04-가실행(작업중1)" xfId="311" xr:uid="{00000000-0005-0000-0000-000028010000}"/>
    <cellStyle name="_인원계획표 _적격 _KT견적요청" xfId="312" xr:uid="{00000000-0005-0000-0000-000029010000}"/>
    <cellStyle name="_인원계획표 _적격 _가실행" xfId="313" xr:uid="{00000000-0005-0000-0000-00002A010000}"/>
    <cellStyle name="_인원계획표 _적격 _견적 방문 제출시-SAMPLE" xfId="314" xr:uid="{00000000-0005-0000-0000-00002B010000}"/>
    <cellStyle name="_인원계획표 _적격 _견적 방문 제출시-SAMPLE_신호등견적서" xfId="315" xr:uid="{00000000-0005-0000-0000-00002C010000}"/>
    <cellStyle name="_인원계획표 _적격 _수원-가실행" xfId="316" xr:uid="{00000000-0005-0000-0000-00002D010000}"/>
    <cellStyle name="_인원계획표 _적격 _신호등견적서" xfId="317" xr:uid="{00000000-0005-0000-0000-00002E010000}"/>
    <cellStyle name="_인테리어" xfId="318" xr:uid="{00000000-0005-0000-0000-00002F010000}"/>
    <cellStyle name="_일위대가(토목)" xfId="319" xr:uid="{00000000-0005-0000-0000-000030010000}"/>
    <cellStyle name="_일위대가산출근거(가로등및공원등)" xfId="320" xr:uid="{00000000-0005-0000-0000-000031010000}"/>
    <cellStyle name="_입찰갑지" xfId="321" xr:uid="{00000000-0005-0000-0000-000032010000}"/>
    <cellStyle name="_입찰표지 " xfId="322" xr:uid="{00000000-0005-0000-0000-000033010000}"/>
    <cellStyle name="_입찰표지 _04028적산수량집계" xfId="323" xr:uid="{00000000-0005-0000-0000-000034010000}"/>
    <cellStyle name="_입찰표지 _04-가실행(작업중)" xfId="324" xr:uid="{00000000-0005-0000-0000-000035010000}"/>
    <cellStyle name="_입찰표지 _04-가실행(작업중1)" xfId="325" xr:uid="{00000000-0005-0000-0000-000036010000}"/>
    <cellStyle name="_입찰표지 _KT견적요청" xfId="326" xr:uid="{00000000-0005-0000-0000-000037010000}"/>
    <cellStyle name="_입찰표지 _가실행" xfId="327" xr:uid="{00000000-0005-0000-0000-000038010000}"/>
    <cellStyle name="_입찰표지 _견적 방문 제출시-SAMPLE" xfId="328" xr:uid="{00000000-0005-0000-0000-000039010000}"/>
    <cellStyle name="_입찰표지 _견적 방문 제출시-SAMPLE_신호등견적서" xfId="329" xr:uid="{00000000-0005-0000-0000-00003A010000}"/>
    <cellStyle name="_입찰표지 _수원-가실행" xfId="330" xr:uid="{00000000-0005-0000-0000-00003B010000}"/>
    <cellStyle name="_입찰표지 _신호등견적서" xfId="331" xr:uid="{00000000-0005-0000-0000-00003C010000}"/>
    <cellStyle name="_자료01-공통가설" xfId="332" xr:uid="{00000000-0005-0000-0000-00003D010000}"/>
    <cellStyle name="_자료03-대안수량조정실행대비표" xfId="333" xr:uid="{00000000-0005-0000-0000-00003E010000}"/>
    <cellStyle name="_자료06-토목공사" xfId="334" xr:uid="{00000000-0005-0000-0000-00003F010000}"/>
    <cellStyle name="_작업01-조경공사0709" xfId="335" xr:uid="{00000000-0005-0000-0000-000040010000}"/>
    <cellStyle name="_장안구청동문입구 교통시설물 설치공사" xfId="336" xr:uid="{00000000-0005-0000-0000-000041010000}"/>
    <cellStyle name="_적격 " xfId="337" xr:uid="{00000000-0005-0000-0000-000042010000}"/>
    <cellStyle name="_적격 _04028적산수량집계" xfId="338" xr:uid="{00000000-0005-0000-0000-000043010000}"/>
    <cellStyle name="_적격 _04-가실행(작업중)" xfId="339" xr:uid="{00000000-0005-0000-0000-000044010000}"/>
    <cellStyle name="_적격 _04-가실행(작업중1)" xfId="340" xr:uid="{00000000-0005-0000-0000-000045010000}"/>
    <cellStyle name="_적격 _KT견적요청" xfId="341" xr:uid="{00000000-0005-0000-0000-000046010000}"/>
    <cellStyle name="_적격 _가실행" xfId="342" xr:uid="{00000000-0005-0000-0000-000047010000}"/>
    <cellStyle name="_적격 _견적 방문 제출시-SAMPLE" xfId="343" xr:uid="{00000000-0005-0000-0000-000048010000}"/>
    <cellStyle name="_적격 _견적 방문 제출시-SAMPLE_신호등견적서" xfId="344" xr:uid="{00000000-0005-0000-0000-000049010000}"/>
    <cellStyle name="_적격 _수원-가실행" xfId="345" xr:uid="{00000000-0005-0000-0000-00004A010000}"/>
    <cellStyle name="_적격 _신호등견적서" xfId="346" xr:uid="{00000000-0005-0000-0000-00004B010000}"/>
    <cellStyle name="_적격 _집행갑지 " xfId="347" xr:uid="{00000000-0005-0000-0000-00004C010000}"/>
    <cellStyle name="_적격 _집행갑지 _견적 방문 제출시-SAMPLE" xfId="348" xr:uid="{00000000-0005-0000-0000-00004D010000}"/>
    <cellStyle name="_적격 _집행갑지 _견적 방문 제출시-SAMPLE_신호등견적서" xfId="349" xr:uid="{00000000-0005-0000-0000-00004E010000}"/>
    <cellStyle name="_적격 _집행갑지 _신호등견적서" xfId="350" xr:uid="{00000000-0005-0000-0000-00004F010000}"/>
    <cellStyle name="_적격(화산) " xfId="351" xr:uid="{00000000-0005-0000-0000-000050010000}"/>
    <cellStyle name="_적격(화산) _04028적산수량집계" xfId="352" xr:uid="{00000000-0005-0000-0000-000051010000}"/>
    <cellStyle name="_적격(화산) _04-가실행(작업중)" xfId="353" xr:uid="{00000000-0005-0000-0000-000052010000}"/>
    <cellStyle name="_적격(화산) _04-가실행(작업중1)" xfId="354" xr:uid="{00000000-0005-0000-0000-000053010000}"/>
    <cellStyle name="_적격(화산) _KT견적요청" xfId="355" xr:uid="{00000000-0005-0000-0000-000054010000}"/>
    <cellStyle name="_적격(화산) _가실행" xfId="356" xr:uid="{00000000-0005-0000-0000-000055010000}"/>
    <cellStyle name="_적격(화산) _견적 방문 제출시-SAMPLE" xfId="357" xr:uid="{00000000-0005-0000-0000-000056010000}"/>
    <cellStyle name="_적격(화산) _견적 방문 제출시-SAMPLE_신호등견적서" xfId="358" xr:uid="{00000000-0005-0000-0000-000057010000}"/>
    <cellStyle name="_적격(화산) _수원-가실행" xfId="359" xr:uid="{00000000-0005-0000-0000-000058010000}"/>
    <cellStyle name="_적격(화산) _신호등견적서" xfId="360" xr:uid="{00000000-0005-0000-0000-000059010000}"/>
    <cellStyle name="_점수산정총괄(조달청)" xfId="361" xr:uid="{00000000-0005-0000-0000-00005A010000}"/>
    <cellStyle name="_제어기교체공사" xfId="362" xr:uid="{00000000-0005-0000-0000-00005B010000}"/>
    <cellStyle name="_제어기교체공사계약내역서" xfId="363" xr:uid="{00000000-0005-0000-0000-00005C010000}"/>
    <cellStyle name="_제출완료-공항운송가실행(0919)" xfId="364" xr:uid="{00000000-0005-0000-0000-00005D010000}"/>
    <cellStyle name="_조경" xfId="365" xr:uid="{00000000-0005-0000-0000-00005E010000}"/>
    <cellStyle name="_직접시공계획서 서식" xfId="366" xr:uid="{00000000-0005-0000-0000-00005F010000}"/>
    <cellStyle name="_집행갑지 " xfId="367" xr:uid="{00000000-0005-0000-0000-000060010000}"/>
    <cellStyle name="_집행갑지 _견적 방문 제출시-SAMPLE" xfId="368" xr:uid="{00000000-0005-0000-0000-000061010000}"/>
    <cellStyle name="_집행갑지 _견적 방문 제출시-SAMPLE_신호등견적서" xfId="369" xr:uid="{00000000-0005-0000-0000-000062010000}"/>
    <cellStyle name="_집행갑지 _신호등견적서" xfId="370" xr:uid="{00000000-0005-0000-0000-000063010000}"/>
    <cellStyle name="_착공회의(2002(1).04.19)" xfId="371" xr:uid="{00000000-0005-0000-0000-000064010000}"/>
    <cellStyle name="_착공회의(부산만덕동)" xfId="372" xr:uid="{00000000-0005-0000-0000-000065010000}"/>
    <cellStyle name="_착공회의(부산만덕동)(2)" xfId="373" xr:uid="{00000000-0005-0000-0000-000066010000}"/>
    <cellStyle name="_참고01-50억대안제시" xfId="374" xr:uid="{00000000-0005-0000-0000-000067010000}"/>
    <cellStyle name="_참고02-당초가실행" xfId="375" xr:uid="{00000000-0005-0000-0000-000068010000}"/>
    <cellStyle name="_창훈사거리~경기대간도로확장공사(수정)05.8.19" xfId="376" xr:uid="{00000000-0005-0000-0000-000069010000}"/>
    <cellStyle name="_최근공정표 수정작업" xfId="377" xr:uid="{00000000-0005-0000-0000-00006A010000}"/>
    <cellStyle name="_최종보고-파주완료030401" xfId="378" xr:uid="{00000000-0005-0000-0000-00006B010000}"/>
    <cellStyle name="_最終實行(평내)" xfId="379" xr:uid="{00000000-0005-0000-0000-00006C010000}"/>
    <cellStyle name="_충장길 설계변경s" xfId="380" xr:uid="{00000000-0005-0000-0000-00006D010000}"/>
    <cellStyle name="_침입감시 견적서" xfId="381" xr:uid="{00000000-0005-0000-0000-00006E010000}"/>
    <cellStyle name="_토공및흙막이공사" xfId="382" xr:uid="{00000000-0005-0000-0000-00006F010000}"/>
    <cellStyle name="_토지신탁자료제시--공기지연사유" xfId="383" xr:uid="{00000000-0005-0000-0000-000070010000}"/>
    <cellStyle name="_토지신탁자료제시--설계변경추진현황(최종strut제외)" xfId="384" xr:uid="{00000000-0005-0000-0000-000071010000}"/>
    <cellStyle name="_통합폴설치 단가산출" xfId="385" xr:uid="{00000000-0005-0000-0000-000072010000}"/>
    <cellStyle name="_투팔양식" xfId="386" xr:uid="{00000000-0005-0000-0000-000073010000}"/>
    <cellStyle name="_파장소방파출소~해태유업간 도로확장공사" xfId="387" xr:uid="{00000000-0005-0000-0000-000074010000}"/>
    <cellStyle name="_파장파출소~해태유업간 도로확,포장 전기공사" xfId="388" xr:uid="{00000000-0005-0000-0000-000075010000}"/>
    <cellStyle name="_파장파출소~해태유업간 도로확포장전기공사(실정보고)" xfId="389" xr:uid="{00000000-0005-0000-0000-000076010000}"/>
    <cellStyle name="_파주출판물개략완료" xfId="390" xr:uid="{00000000-0005-0000-0000-000077010000}"/>
    <cellStyle name="_파주출판물개략완료Ⅲ" xfId="391" xr:uid="{00000000-0005-0000-0000-000078010000}"/>
    <cellStyle name="_평당공사비(05.26)" xfId="392" xr:uid="{00000000-0005-0000-0000-000079010000}"/>
    <cellStyle name="_표준 견적서 2003년" xfId="393" xr:uid="{00000000-0005-0000-0000-00007A010000}"/>
    <cellStyle name="_표지판 이설,제어기 이설" xfId="394" xr:uid="{00000000-0005-0000-0000-00007B010000}"/>
    <cellStyle name="_하나로정보센터 견적(각층별 최종)" xfId="395" xr:uid="{00000000-0005-0000-0000-00007C010000}"/>
    <cellStyle name="_하반기 노임단가 05.9" xfId="396" xr:uid="{00000000-0005-0000-0000-00007D010000}"/>
    <cellStyle name="_한국은행공동숙소관수설비공사0820" xfId="397" xr:uid="{00000000-0005-0000-0000-00007E010000}"/>
    <cellStyle name="_한국은행공동숙소수경시설공사0820" xfId="398" xr:uid="{00000000-0005-0000-0000-00007F010000}"/>
    <cellStyle name="_현장대리인변경신고서" xfId="399" xr:uid="{00000000-0005-0000-0000-000080010000}"/>
    <cellStyle name="_현장설비(1.VDS), 자재단가, 노임" xfId="400" xr:uid="{00000000-0005-0000-0000-000081010000}"/>
    <cellStyle name="_현장설비(1.VDS)-0411" xfId="401" xr:uid="{00000000-0005-0000-0000-000082010000}"/>
    <cellStyle name="_현장설비(3.CCTV)-0411" xfId="402" xr:uid="{00000000-0005-0000-0000-000083010000}"/>
    <cellStyle name="_현장설비(4.VMS)-0411" xfId="403" xr:uid="{00000000-0005-0000-0000-000084010000}"/>
    <cellStyle name="_현장완료" xfId="404" xr:uid="{00000000-0005-0000-0000-000085010000}"/>
    <cellStyle name="_현황보고" xfId="405" xr:uid="{00000000-0005-0000-0000-000086010000}"/>
    <cellStyle name="_호이스트 무인시스템1" xfId="406" xr:uid="{00000000-0005-0000-0000-000087010000}"/>
    <cellStyle name="_황제의 실행0623최종결재용" xfId="407" xr:uid="{00000000-0005-0000-0000-000088010000}"/>
    <cellStyle name="¡¾¨u￠￢ⓒ÷A¨u," xfId="408" xr:uid="{00000000-0005-0000-0000-000089010000}"/>
    <cellStyle name="¡E￠￥@?e_TEST-1 " xfId="409" xr:uid="{00000000-0005-0000-0000-00008A010000}"/>
    <cellStyle name="´þ·?" xfId="410" xr:uid="{00000000-0005-0000-0000-00008B010000}"/>
    <cellStyle name="’E‰Y [0.00]_laroux" xfId="411" xr:uid="{00000000-0005-0000-0000-00008C010000}"/>
    <cellStyle name="’E‰Y_laroux" xfId="412" xr:uid="{00000000-0005-0000-0000-00008D010000}"/>
    <cellStyle name="¤@?e_TEST-1 " xfId="413" xr:uid="{00000000-0005-0000-0000-00008E010000}"/>
    <cellStyle name="±a°e" xfId="414" xr:uid="{00000000-0005-0000-0000-00008F010000}"/>
    <cellStyle name="△백분율" xfId="415" xr:uid="{00000000-0005-0000-0000-000090010000}"/>
    <cellStyle name="△콤마" xfId="416" xr:uid="{00000000-0005-0000-0000-000091010000}"/>
    <cellStyle name="°ia¤¼o¼ya¡" xfId="417" xr:uid="{00000000-0005-0000-0000-000092010000}"/>
    <cellStyle name="°ia¤aa·a1" xfId="418" xr:uid="{00000000-0005-0000-0000-000093010000}"/>
    <cellStyle name="°ia¤aa·a2" xfId="419" xr:uid="{00000000-0005-0000-0000-000094010000}"/>
    <cellStyle name="°ßAu" xfId="420" xr:uid="{00000000-0005-0000-0000-000095010000}"/>
    <cellStyle name="" xfId="421" xr:uid="{00000000-0005-0000-0000-000096010000}"/>
    <cellStyle name="_Book1" xfId="422" xr:uid="{00000000-0005-0000-0000-000097010000}"/>
    <cellStyle name="_Book1 10" xfId="423" xr:uid="{00000000-0005-0000-0000-000098010000}"/>
    <cellStyle name="_Book1 11" xfId="424" xr:uid="{00000000-0005-0000-0000-000099010000}"/>
    <cellStyle name="_Book1 2" xfId="425" xr:uid="{00000000-0005-0000-0000-00009A010000}"/>
    <cellStyle name="_Book1 3" xfId="426" xr:uid="{00000000-0005-0000-0000-00009B010000}"/>
    <cellStyle name="_Book1 4" xfId="427" xr:uid="{00000000-0005-0000-0000-00009C010000}"/>
    <cellStyle name="_Book1 5" xfId="428" xr:uid="{00000000-0005-0000-0000-00009D010000}"/>
    <cellStyle name="_Book1 6" xfId="429" xr:uid="{00000000-0005-0000-0000-00009E010000}"/>
    <cellStyle name="_Book1 7" xfId="430" xr:uid="{00000000-0005-0000-0000-00009F010000}"/>
    <cellStyle name="_Book1 8" xfId="431" xr:uid="{00000000-0005-0000-0000-0000A0010000}"/>
    <cellStyle name="_Book1 9" xfId="432" xr:uid="{00000000-0005-0000-0000-0000A1010000}"/>
    <cellStyle name="_Book1_계산서_2축_포천시(이과장님)" xfId="433" xr:uid="{00000000-0005-0000-0000-0000A2010000}"/>
    <cellStyle name="_Book1_계산서_2축_포천시_00" xfId="434" xr:uid="{00000000-0005-0000-0000-0000A3010000}"/>
    <cellStyle name="_Book1_계산서_2축_포천시_01" xfId="435" xr:uid="{00000000-0005-0000-0000-0000A4010000}"/>
    <cellStyle name="_Book1_계산서_2축_포천시_071006_0" xfId="436" xr:uid="{00000000-0005-0000-0000-0000A5010000}"/>
    <cellStyle name="_Book1_계산서_3축_의정부" xfId="437" xr:uid="{00000000-0005-0000-0000-0000A6010000}"/>
    <cellStyle name="_Book1_계산서_3축_의정부시-(수정)" xfId="438" xr:uid="{00000000-0005-0000-0000-0000A7010000}"/>
    <cellStyle name="_Book1_계산서_3축_의정부시_MAGU" xfId="439" xr:uid="{00000000-0005-0000-0000-0000A8010000}"/>
    <cellStyle name="_Book1_국도3호선 교통신호 개선공사 계약내역서" xfId="440" xr:uid="{00000000-0005-0000-0000-0000A9010000}"/>
    <cellStyle name="_고양BRT일위대가" xfId="441" xr:uid="{00000000-0005-0000-0000-0000AA010000}"/>
    <cellStyle name="_고양BRT일위대가 10" xfId="442" xr:uid="{00000000-0005-0000-0000-0000AB010000}"/>
    <cellStyle name="_고양BRT일위대가 11" xfId="443" xr:uid="{00000000-0005-0000-0000-0000AC010000}"/>
    <cellStyle name="_고양BRT일위대가 2" xfId="444" xr:uid="{00000000-0005-0000-0000-0000AD010000}"/>
    <cellStyle name="_고양BRT일위대가 3" xfId="445" xr:uid="{00000000-0005-0000-0000-0000AE010000}"/>
    <cellStyle name="_고양BRT일위대가 4" xfId="446" xr:uid="{00000000-0005-0000-0000-0000AF010000}"/>
    <cellStyle name="_고양BRT일위대가 5" xfId="447" xr:uid="{00000000-0005-0000-0000-0000B0010000}"/>
    <cellStyle name="_고양BRT일위대가 6" xfId="448" xr:uid="{00000000-0005-0000-0000-0000B1010000}"/>
    <cellStyle name="_고양BRT일위대가 7" xfId="449" xr:uid="{00000000-0005-0000-0000-0000B2010000}"/>
    <cellStyle name="_고양BRT일위대가 8" xfId="450" xr:uid="{00000000-0005-0000-0000-0000B3010000}"/>
    <cellStyle name="_고양BRT일위대가 9" xfId="451" xr:uid="{00000000-0005-0000-0000-0000B4010000}"/>
    <cellStyle name="_고양BRT일위대가_계산서_2축_포천시(이과장님)" xfId="452" xr:uid="{00000000-0005-0000-0000-0000B5010000}"/>
    <cellStyle name="_고양BRT일위대가_계산서_2축_포천시_00" xfId="453" xr:uid="{00000000-0005-0000-0000-0000B6010000}"/>
    <cellStyle name="_고양BRT일위대가_계산서_2축_포천시_01" xfId="454" xr:uid="{00000000-0005-0000-0000-0000B7010000}"/>
    <cellStyle name="_고양BRT일위대가_계산서_2축_포천시_071006_0" xfId="455" xr:uid="{00000000-0005-0000-0000-0000B8010000}"/>
    <cellStyle name="_고양BRT일위대가_계산서_3축_의정부" xfId="456" xr:uid="{00000000-0005-0000-0000-0000B9010000}"/>
    <cellStyle name="_고양BRT일위대가_계산서_3축_의정부시-(수정)" xfId="457" xr:uid="{00000000-0005-0000-0000-0000BA010000}"/>
    <cellStyle name="_고양BRT일위대가_계산서_3축_의정부시_MAGU" xfId="458" xr:uid="{00000000-0005-0000-0000-0000BB010000}"/>
    <cellStyle name="_고양BRT일위대가_국도3호선 교통신호 개선공사 계약내역서" xfId="459" xr:uid="{00000000-0005-0000-0000-0000BC010000}"/>
    <cellStyle name="0%" xfId="460" xr:uid="{00000000-0005-0000-0000-0000BD010000}"/>
    <cellStyle name="0,0_x000d__x000a_NA_x000d__x000a_" xfId="461" xr:uid="{00000000-0005-0000-0000-0000BE010000}"/>
    <cellStyle name="0.0" xfId="462" xr:uid="{00000000-0005-0000-0000-0000BF010000}"/>
    <cellStyle name="0.0%" xfId="463" xr:uid="{00000000-0005-0000-0000-0000C0010000}"/>
    <cellStyle name="0.00" xfId="464" xr:uid="{00000000-0005-0000-0000-0000C1010000}"/>
    <cellStyle name="0.00%" xfId="465" xr:uid="{00000000-0005-0000-0000-0000C2010000}"/>
    <cellStyle name="0.000%" xfId="466" xr:uid="{00000000-0005-0000-0000-0000C3010000}"/>
    <cellStyle name="0.0000%" xfId="467" xr:uid="{00000000-0005-0000-0000-0000C4010000}"/>
    <cellStyle name="1" xfId="468" xr:uid="{00000000-0005-0000-0000-0000C5010000}"/>
    <cellStyle name="1)" xfId="469" xr:uid="{00000000-0005-0000-0000-0000C6010000}"/>
    <cellStyle name="1." xfId="470" xr:uid="{00000000-0005-0000-0000-0000C7010000}"/>
    <cellStyle name="1_laroux" xfId="471" xr:uid="{00000000-0005-0000-0000-0000C8010000}"/>
    <cellStyle name="1_laroux_ATC-YOON1" xfId="472" xr:uid="{00000000-0005-0000-0000-0000C9010000}"/>
    <cellStyle name="1_laroux_ATC-YOON1_남양주수량산출서(070307)" xfId="473" xr:uid="{00000000-0005-0000-0000-0000CA010000}"/>
    <cellStyle name="1_laroux_남양주수량산출서(070307)" xfId="474" xr:uid="{00000000-0005-0000-0000-0000CB010000}"/>
    <cellStyle name="1_남양주수량산출서(070307)" xfId="475" xr:uid="{00000000-0005-0000-0000-0000CC010000}"/>
    <cellStyle name="1_단가조사표" xfId="476" xr:uid="{00000000-0005-0000-0000-0000CD010000}"/>
    <cellStyle name="1_단가조사표_1011소각" xfId="477" xr:uid="{00000000-0005-0000-0000-0000CE010000}"/>
    <cellStyle name="1_단가조사표_1011소각_남양주수량산출서(070307)" xfId="478" xr:uid="{00000000-0005-0000-0000-0000CF010000}"/>
    <cellStyle name="1_단가조사표_1113교~1" xfId="479" xr:uid="{00000000-0005-0000-0000-0000D0010000}"/>
    <cellStyle name="1_단가조사표_1113교~1_남양주수량산출서(070307)" xfId="480" xr:uid="{00000000-0005-0000-0000-0000D1010000}"/>
    <cellStyle name="1_단가조사표_121내역" xfId="481" xr:uid="{00000000-0005-0000-0000-0000D2010000}"/>
    <cellStyle name="1_단가조사표_121내역_남양주수량산출서(070307)" xfId="482" xr:uid="{00000000-0005-0000-0000-0000D3010000}"/>
    <cellStyle name="1_단가조사표_객토량" xfId="483" xr:uid="{00000000-0005-0000-0000-0000D4010000}"/>
    <cellStyle name="1_단가조사표_객토량_남양주수량산출서(070307)" xfId="484" xr:uid="{00000000-0005-0000-0000-0000D5010000}"/>
    <cellStyle name="1_단가조사표_교통센~1" xfId="485" xr:uid="{00000000-0005-0000-0000-0000D6010000}"/>
    <cellStyle name="1_단가조사표_교통센~1_남양주수량산출서(070307)" xfId="486" xr:uid="{00000000-0005-0000-0000-0000D7010000}"/>
    <cellStyle name="1_단가조사표_교통센터412" xfId="487" xr:uid="{00000000-0005-0000-0000-0000D8010000}"/>
    <cellStyle name="1_단가조사표_교통센터412_남양주수량산출서(070307)" xfId="488" xr:uid="{00000000-0005-0000-0000-0000D9010000}"/>
    <cellStyle name="1_단가조사표_교통수" xfId="489" xr:uid="{00000000-0005-0000-0000-0000DA010000}"/>
    <cellStyle name="1_단가조사표_교통수_남양주수량산출서(070307)" xfId="490" xr:uid="{00000000-0005-0000-0000-0000DB010000}"/>
    <cellStyle name="1_단가조사표_교통수량산출서" xfId="491" xr:uid="{00000000-0005-0000-0000-0000DC010000}"/>
    <cellStyle name="1_단가조사표_교통수량산출서_남양주수량산출서(070307)" xfId="492" xr:uid="{00000000-0005-0000-0000-0000DD010000}"/>
    <cellStyle name="1_단가조사표_구조물대가 (2)" xfId="493" xr:uid="{00000000-0005-0000-0000-0000DE010000}"/>
    <cellStyle name="1_단가조사표_구조물대가 (2)_남양주수량산출서(070307)" xfId="494" xr:uid="{00000000-0005-0000-0000-0000DF010000}"/>
    <cellStyle name="1_단가조사표_남양주수량산출서(070307)" xfId="495" xr:uid="{00000000-0005-0000-0000-0000E0010000}"/>
    <cellStyle name="1_단가조사표_내역서 (2)" xfId="496" xr:uid="{00000000-0005-0000-0000-0000E1010000}"/>
    <cellStyle name="1_단가조사표_내역서 (2)_남양주수량산출서(070307)" xfId="497" xr:uid="{00000000-0005-0000-0000-0000E2010000}"/>
    <cellStyle name="1_단가조사표_대전관저지구" xfId="498" xr:uid="{00000000-0005-0000-0000-0000E3010000}"/>
    <cellStyle name="1_단가조사표_대전관저지구_남양주수량산출서(070307)" xfId="499" xr:uid="{00000000-0005-0000-0000-0000E4010000}"/>
    <cellStyle name="1_단가조사표_동측지~1" xfId="500" xr:uid="{00000000-0005-0000-0000-0000E5010000}"/>
    <cellStyle name="1_단가조사표_동측지~1_남양주수량산출서(070307)" xfId="501" xr:uid="{00000000-0005-0000-0000-0000E6010000}"/>
    <cellStyle name="1_단가조사표_동측지원422" xfId="502" xr:uid="{00000000-0005-0000-0000-0000E7010000}"/>
    <cellStyle name="1_단가조사표_동측지원422_남양주수량산출서(070307)" xfId="503" xr:uid="{00000000-0005-0000-0000-0000E8010000}"/>
    <cellStyle name="1_단가조사표_동측지원512" xfId="504" xr:uid="{00000000-0005-0000-0000-0000E9010000}"/>
    <cellStyle name="1_단가조사표_동측지원512_남양주수량산출서(070307)" xfId="505" xr:uid="{00000000-0005-0000-0000-0000EA010000}"/>
    <cellStyle name="1_단가조사표_동측지원524" xfId="506" xr:uid="{00000000-0005-0000-0000-0000EB010000}"/>
    <cellStyle name="1_단가조사표_동측지원524_남양주수량산출서(070307)" xfId="507" xr:uid="{00000000-0005-0000-0000-0000EC010000}"/>
    <cellStyle name="1_단가조사표_부대422" xfId="508" xr:uid="{00000000-0005-0000-0000-0000ED010000}"/>
    <cellStyle name="1_단가조사표_부대422_남양주수량산출서(070307)" xfId="509" xr:uid="{00000000-0005-0000-0000-0000EE010000}"/>
    <cellStyle name="1_단가조사표_부대시설" xfId="510" xr:uid="{00000000-0005-0000-0000-0000EF010000}"/>
    <cellStyle name="1_단가조사표_부대시설_남양주수량산출서(070307)" xfId="511" xr:uid="{00000000-0005-0000-0000-0000F0010000}"/>
    <cellStyle name="1_단가조사표_소각수~1" xfId="512" xr:uid="{00000000-0005-0000-0000-0000F1010000}"/>
    <cellStyle name="1_단가조사표_소각수~1_남양주수량산출서(070307)" xfId="513" xr:uid="{00000000-0005-0000-0000-0000F2010000}"/>
    <cellStyle name="1_단가조사표_소각수내역서" xfId="514" xr:uid="{00000000-0005-0000-0000-0000F3010000}"/>
    <cellStyle name="1_단가조사표_소각수내역서_남양주수량산출서(070307)" xfId="515" xr:uid="{00000000-0005-0000-0000-0000F4010000}"/>
    <cellStyle name="1_단가조사표_소각수목2" xfId="516" xr:uid="{00000000-0005-0000-0000-0000F5010000}"/>
    <cellStyle name="1_단가조사표_소각수목2_남양주수량산출서(070307)" xfId="517" xr:uid="{00000000-0005-0000-0000-0000F6010000}"/>
    <cellStyle name="1_단가조사표_수량산출서 (2)" xfId="518" xr:uid="{00000000-0005-0000-0000-0000F7010000}"/>
    <cellStyle name="1_단가조사표_수량산출서 (2)_남양주수량산출서(070307)" xfId="519" xr:uid="{00000000-0005-0000-0000-0000F8010000}"/>
    <cellStyle name="1_단가조사표_엑스포~1" xfId="520" xr:uid="{00000000-0005-0000-0000-0000F9010000}"/>
    <cellStyle name="1_단가조사표_엑스포~1_남양주수량산출서(070307)" xfId="521" xr:uid="{00000000-0005-0000-0000-0000FA010000}"/>
    <cellStyle name="1_단가조사표_엑스포한빛1" xfId="522" xr:uid="{00000000-0005-0000-0000-0000FB010000}"/>
    <cellStyle name="1_단가조사표_엑스포한빛1_남양주수량산출서(070307)" xfId="523" xr:uid="{00000000-0005-0000-0000-0000FC010000}"/>
    <cellStyle name="1_단가조사표_여객터미널331" xfId="524" xr:uid="{00000000-0005-0000-0000-0000FD010000}"/>
    <cellStyle name="1_단가조사표_여객터미널331_남양주수량산출서(070307)" xfId="525" xr:uid="{00000000-0005-0000-0000-0000FE010000}"/>
    <cellStyle name="1_단가조사표_여객터미널513" xfId="526" xr:uid="{00000000-0005-0000-0000-0000FF010000}"/>
    <cellStyle name="1_단가조사표_여객터미널513_남양주수량산출서(070307)" xfId="527" xr:uid="{00000000-0005-0000-0000-000000020000}"/>
    <cellStyle name="1_단가조사표_여객터미널629" xfId="528" xr:uid="{00000000-0005-0000-0000-000001020000}"/>
    <cellStyle name="1_단가조사표_여객터미널629_남양주수량산출서(070307)" xfId="529" xr:uid="{00000000-0005-0000-0000-000002020000}"/>
    <cellStyle name="1_단가조사표_외곽도로616" xfId="530" xr:uid="{00000000-0005-0000-0000-000003020000}"/>
    <cellStyle name="1_단가조사표_외곽도로616_남양주수량산출서(070307)" xfId="531" xr:uid="{00000000-0005-0000-0000-000004020000}"/>
    <cellStyle name="1_단가조사표_용인죽전수량" xfId="532" xr:uid="{00000000-0005-0000-0000-000005020000}"/>
    <cellStyle name="1_단가조사표_용인죽전수량_남양주수량산출서(070307)" xfId="533" xr:uid="{00000000-0005-0000-0000-000006020000}"/>
    <cellStyle name="1_단가조사표_원가계~1" xfId="534" xr:uid="{00000000-0005-0000-0000-000007020000}"/>
    <cellStyle name="1_단가조사표_원가계~1_남양주수량산출서(070307)" xfId="535" xr:uid="{00000000-0005-0000-0000-000008020000}"/>
    <cellStyle name="1_단가조사표_유기질" xfId="536" xr:uid="{00000000-0005-0000-0000-000009020000}"/>
    <cellStyle name="1_단가조사표_유기질_남양주수량산출서(070307)" xfId="537" xr:uid="{00000000-0005-0000-0000-00000A020000}"/>
    <cellStyle name="1_단가조사표_자재조서 (2)" xfId="538" xr:uid="{00000000-0005-0000-0000-00000B020000}"/>
    <cellStyle name="1_단가조사표_자재조서 (2)_남양주수량산출서(070307)" xfId="539" xr:uid="{00000000-0005-0000-0000-00000C020000}"/>
    <cellStyle name="1_단가조사표_총괄내역" xfId="540" xr:uid="{00000000-0005-0000-0000-00000D020000}"/>
    <cellStyle name="1_단가조사표_총괄내역 (2)" xfId="541" xr:uid="{00000000-0005-0000-0000-00000E020000}"/>
    <cellStyle name="1_단가조사표_총괄내역 (2)_남양주수량산출서(070307)" xfId="542" xr:uid="{00000000-0005-0000-0000-00000F020000}"/>
    <cellStyle name="1_단가조사표_총괄내역_남양주수량산출서(070307)" xfId="543" xr:uid="{00000000-0005-0000-0000-000010020000}"/>
    <cellStyle name="1_단가조사표_터미널도로403" xfId="544" xr:uid="{00000000-0005-0000-0000-000011020000}"/>
    <cellStyle name="1_단가조사표_터미널도로403_남양주수량산출서(070307)" xfId="545" xr:uid="{00000000-0005-0000-0000-000012020000}"/>
    <cellStyle name="1_단가조사표_터미널도로429" xfId="546" xr:uid="{00000000-0005-0000-0000-000013020000}"/>
    <cellStyle name="1_단가조사표_터미널도로429_남양주수량산출서(070307)" xfId="547" xr:uid="{00000000-0005-0000-0000-000014020000}"/>
    <cellStyle name="1_단가조사표_포장일위" xfId="548" xr:uid="{00000000-0005-0000-0000-000015020000}"/>
    <cellStyle name="1_단가조사표_포장일위_남양주수량산출서(070307)" xfId="549" xr:uid="{00000000-0005-0000-0000-000016020000}"/>
    <cellStyle name="10" xfId="550" xr:uid="{00000000-0005-0000-0000-000017020000}"/>
    <cellStyle name="100" xfId="551" xr:uid="{00000000-0005-0000-0000-000018020000}"/>
    <cellStyle name="1234" xfId="552" xr:uid="{00000000-0005-0000-0000-000019020000}"/>
    <cellStyle name="19990216" xfId="553" xr:uid="{00000000-0005-0000-0000-00001A020000}"/>
    <cellStyle name="¹e" xfId="554" xr:uid="{00000000-0005-0000-0000-00001B020000}"/>
    <cellStyle name="2" xfId="555" xr:uid="{00000000-0005-0000-0000-00001C020000}"/>
    <cellStyle name="2_laroux" xfId="556" xr:uid="{00000000-0005-0000-0000-00001D020000}"/>
    <cellStyle name="2_laroux_ATC-YOON1" xfId="557" xr:uid="{00000000-0005-0000-0000-00001E020000}"/>
    <cellStyle name="2_laroux_ATC-YOON1_남양주수량산출서(070307)" xfId="558" xr:uid="{00000000-0005-0000-0000-00001F020000}"/>
    <cellStyle name="2_laroux_남양주수량산출서(070307)" xfId="559" xr:uid="{00000000-0005-0000-0000-000020020000}"/>
    <cellStyle name="2_남양주수량산출서(070307)" xfId="560" xr:uid="{00000000-0005-0000-0000-000021020000}"/>
    <cellStyle name="2_단가조사표" xfId="561" xr:uid="{00000000-0005-0000-0000-000022020000}"/>
    <cellStyle name="2_단가조사표_1011소각" xfId="562" xr:uid="{00000000-0005-0000-0000-000023020000}"/>
    <cellStyle name="2_단가조사표_1011소각_남양주수량산출서(070307)" xfId="563" xr:uid="{00000000-0005-0000-0000-000024020000}"/>
    <cellStyle name="2_단가조사표_1113교~1" xfId="564" xr:uid="{00000000-0005-0000-0000-000025020000}"/>
    <cellStyle name="2_단가조사표_1113교~1_남양주수량산출서(070307)" xfId="565" xr:uid="{00000000-0005-0000-0000-000026020000}"/>
    <cellStyle name="2_단가조사표_121내역" xfId="566" xr:uid="{00000000-0005-0000-0000-000027020000}"/>
    <cellStyle name="2_단가조사표_121내역_남양주수량산출서(070307)" xfId="567" xr:uid="{00000000-0005-0000-0000-000028020000}"/>
    <cellStyle name="2_단가조사표_객토량" xfId="568" xr:uid="{00000000-0005-0000-0000-000029020000}"/>
    <cellStyle name="2_단가조사표_객토량_남양주수량산출서(070307)" xfId="569" xr:uid="{00000000-0005-0000-0000-00002A020000}"/>
    <cellStyle name="2_단가조사표_교통센~1" xfId="570" xr:uid="{00000000-0005-0000-0000-00002B020000}"/>
    <cellStyle name="2_단가조사표_교통센~1_남양주수량산출서(070307)" xfId="571" xr:uid="{00000000-0005-0000-0000-00002C020000}"/>
    <cellStyle name="2_단가조사표_교통센터412" xfId="572" xr:uid="{00000000-0005-0000-0000-00002D020000}"/>
    <cellStyle name="2_단가조사표_교통센터412_남양주수량산출서(070307)" xfId="573" xr:uid="{00000000-0005-0000-0000-00002E020000}"/>
    <cellStyle name="2_단가조사표_교통수" xfId="574" xr:uid="{00000000-0005-0000-0000-00002F020000}"/>
    <cellStyle name="2_단가조사표_교통수_남양주수량산출서(070307)" xfId="575" xr:uid="{00000000-0005-0000-0000-000030020000}"/>
    <cellStyle name="2_단가조사표_교통수량산출서" xfId="576" xr:uid="{00000000-0005-0000-0000-000031020000}"/>
    <cellStyle name="2_단가조사표_교통수량산출서_남양주수량산출서(070307)" xfId="577" xr:uid="{00000000-0005-0000-0000-000032020000}"/>
    <cellStyle name="2_단가조사표_구조물대가 (2)" xfId="578" xr:uid="{00000000-0005-0000-0000-000033020000}"/>
    <cellStyle name="2_단가조사표_구조물대가 (2)_남양주수량산출서(070307)" xfId="579" xr:uid="{00000000-0005-0000-0000-000034020000}"/>
    <cellStyle name="2_단가조사표_남양주수량산출서(070307)" xfId="580" xr:uid="{00000000-0005-0000-0000-000035020000}"/>
    <cellStyle name="2_단가조사표_내역서 (2)" xfId="581" xr:uid="{00000000-0005-0000-0000-000036020000}"/>
    <cellStyle name="2_단가조사표_내역서 (2)_남양주수량산출서(070307)" xfId="582" xr:uid="{00000000-0005-0000-0000-000037020000}"/>
    <cellStyle name="2_단가조사표_대전관저지구" xfId="583" xr:uid="{00000000-0005-0000-0000-000038020000}"/>
    <cellStyle name="2_단가조사표_대전관저지구_남양주수량산출서(070307)" xfId="584" xr:uid="{00000000-0005-0000-0000-000039020000}"/>
    <cellStyle name="2_단가조사표_동측지~1" xfId="585" xr:uid="{00000000-0005-0000-0000-00003A020000}"/>
    <cellStyle name="2_단가조사표_동측지~1_남양주수량산출서(070307)" xfId="586" xr:uid="{00000000-0005-0000-0000-00003B020000}"/>
    <cellStyle name="2_단가조사표_동측지원422" xfId="587" xr:uid="{00000000-0005-0000-0000-00003C020000}"/>
    <cellStyle name="2_단가조사표_동측지원422_남양주수량산출서(070307)" xfId="588" xr:uid="{00000000-0005-0000-0000-00003D020000}"/>
    <cellStyle name="2_단가조사표_동측지원512" xfId="589" xr:uid="{00000000-0005-0000-0000-00003E020000}"/>
    <cellStyle name="2_단가조사표_동측지원512_남양주수량산출서(070307)" xfId="590" xr:uid="{00000000-0005-0000-0000-00003F020000}"/>
    <cellStyle name="2_단가조사표_동측지원524" xfId="591" xr:uid="{00000000-0005-0000-0000-000040020000}"/>
    <cellStyle name="2_단가조사표_동측지원524_남양주수량산출서(070307)" xfId="592" xr:uid="{00000000-0005-0000-0000-000041020000}"/>
    <cellStyle name="2_단가조사표_부대422" xfId="593" xr:uid="{00000000-0005-0000-0000-000042020000}"/>
    <cellStyle name="2_단가조사표_부대422_남양주수량산출서(070307)" xfId="594" xr:uid="{00000000-0005-0000-0000-000043020000}"/>
    <cellStyle name="2_단가조사표_부대시설" xfId="595" xr:uid="{00000000-0005-0000-0000-000044020000}"/>
    <cellStyle name="2_단가조사표_부대시설_남양주수량산출서(070307)" xfId="596" xr:uid="{00000000-0005-0000-0000-000045020000}"/>
    <cellStyle name="2_단가조사표_소각수~1" xfId="597" xr:uid="{00000000-0005-0000-0000-000046020000}"/>
    <cellStyle name="2_단가조사표_소각수~1_남양주수량산출서(070307)" xfId="598" xr:uid="{00000000-0005-0000-0000-000047020000}"/>
    <cellStyle name="2_단가조사표_소각수내역서" xfId="599" xr:uid="{00000000-0005-0000-0000-000048020000}"/>
    <cellStyle name="2_단가조사표_소각수내역서_남양주수량산출서(070307)" xfId="600" xr:uid="{00000000-0005-0000-0000-000049020000}"/>
    <cellStyle name="2_단가조사표_소각수목2" xfId="601" xr:uid="{00000000-0005-0000-0000-00004A020000}"/>
    <cellStyle name="2_단가조사표_소각수목2_남양주수량산출서(070307)" xfId="602" xr:uid="{00000000-0005-0000-0000-00004B020000}"/>
    <cellStyle name="2_단가조사표_수량산출서 (2)" xfId="603" xr:uid="{00000000-0005-0000-0000-00004C020000}"/>
    <cellStyle name="2_단가조사표_수량산출서 (2)_남양주수량산출서(070307)" xfId="604" xr:uid="{00000000-0005-0000-0000-00004D020000}"/>
    <cellStyle name="2_단가조사표_엑스포~1" xfId="605" xr:uid="{00000000-0005-0000-0000-00004E020000}"/>
    <cellStyle name="2_단가조사표_엑스포~1_남양주수량산출서(070307)" xfId="606" xr:uid="{00000000-0005-0000-0000-00004F020000}"/>
    <cellStyle name="2_단가조사표_엑스포한빛1" xfId="607" xr:uid="{00000000-0005-0000-0000-000050020000}"/>
    <cellStyle name="2_단가조사표_엑스포한빛1_남양주수량산출서(070307)" xfId="608" xr:uid="{00000000-0005-0000-0000-000051020000}"/>
    <cellStyle name="2_단가조사표_여객터미널331" xfId="609" xr:uid="{00000000-0005-0000-0000-000052020000}"/>
    <cellStyle name="2_단가조사표_여객터미널331_남양주수량산출서(070307)" xfId="610" xr:uid="{00000000-0005-0000-0000-000053020000}"/>
    <cellStyle name="2_단가조사표_여객터미널513" xfId="611" xr:uid="{00000000-0005-0000-0000-000054020000}"/>
    <cellStyle name="2_단가조사표_여객터미널513_남양주수량산출서(070307)" xfId="612" xr:uid="{00000000-0005-0000-0000-000055020000}"/>
    <cellStyle name="2_단가조사표_여객터미널629" xfId="613" xr:uid="{00000000-0005-0000-0000-000056020000}"/>
    <cellStyle name="2_단가조사표_여객터미널629_남양주수량산출서(070307)" xfId="614" xr:uid="{00000000-0005-0000-0000-000057020000}"/>
    <cellStyle name="2_단가조사표_외곽도로616" xfId="615" xr:uid="{00000000-0005-0000-0000-000058020000}"/>
    <cellStyle name="2_단가조사표_외곽도로616_남양주수량산출서(070307)" xfId="616" xr:uid="{00000000-0005-0000-0000-000059020000}"/>
    <cellStyle name="2_단가조사표_용인죽전수량" xfId="617" xr:uid="{00000000-0005-0000-0000-00005A020000}"/>
    <cellStyle name="2_단가조사표_용인죽전수량_남양주수량산출서(070307)" xfId="618" xr:uid="{00000000-0005-0000-0000-00005B020000}"/>
    <cellStyle name="2_단가조사표_원가계~1" xfId="619" xr:uid="{00000000-0005-0000-0000-00005C020000}"/>
    <cellStyle name="2_단가조사표_원가계~1_남양주수량산출서(070307)" xfId="620" xr:uid="{00000000-0005-0000-0000-00005D020000}"/>
    <cellStyle name="2_단가조사표_유기질" xfId="621" xr:uid="{00000000-0005-0000-0000-00005E020000}"/>
    <cellStyle name="2_단가조사표_유기질_남양주수량산출서(070307)" xfId="622" xr:uid="{00000000-0005-0000-0000-00005F020000}"/>
    <cellStyle name="2_단가조사표_자재조서 (2)" xfId="623" xr:uid="{00000000-0005-0000-0000-000060020000}"/>
    <cellStyle name="2_단가조사표_자재조서 (2)_남양주수량산출서(070307)" xfId="624" xr:uid="{00000000-0005-0000-0000-000061020000}"/>
    <cellStyle name="2_단가조사표_총괄내역" xfId="625" xr:uid="{00000000-0005-0000-0000-000062020000}"/>
    <cellStyle name="2_단가조사표_총괄내역 (2)" xfId="626" xr:uid="{00000000-0005-0000-0000-000063020000}"/>
    <cellStyle name="2_단가조사표_총괄내역 (2)_남양주수량산출서(070307)" xfId="627" xr:uid="{00000000-0005-0000-0000-000064020000}"/>
    <cellStyle name="2_단가조사표_총괄내역_남양주수량산출서(070307)" xfId="628" xr:uid="{00000000-0005-0000-0000-000065020000}"/>
    <cellStyle name="2_단가조사표_터미널도로403" xfId="629" xr:uid="{00000000-0005-0000-0000-000066020000}"/>
    <cellStyle name="2_단가조사표_터미널도로403_남양주수량산출서(070307)" xfId="630" xr:uid="{00000000-0005-0000-0000-000067020000}"/>
    <cellStyle name="2_단가조사표_터미널도로429" xfId="631" xr:uid="{00000000-0005-0000-0000-000068020000}"/>
    <cellStyle name="2_단가조사표_터미널도로429_남양주수량산출서(070307)" xfId="632" xr:uid="{00000000-0005-0000-0000-000069020000}"/>
    <cellStyle name="2_단가조사표_포장일위" xfId="633" xr:uid="{00000000-0005-0000-0000-00006A020000}"/>
    <cellStyle name="2_단가조사표_포장일위_남양주수량산출서(070307)" xfId="634" xr:uid="{00000000-0005-0000-0000-00006B020000}"/>
    <cellStyle name="20% - 강조색1 2" xfId="635" xr:uid="{00000000-0005-0000-0000-00006C020000}"/>
    <cellStyle name="20% - 강조색2 2" xfId="636" xr:uid="{00000000-0005-0000-0000-00006D020000}"/>
    <cellStyle name="20% - 강조색3 2" xfId="637" xr:uid="{00000000-0005-0000-0000-00006E020000}"/>
    <cellStyle name="20% - 강조색4 2" xfId="638" xr:uid="{00000000-0005-0000-0000-00006F020000}"/>
    <cellStyle name="20% - 강조색5 2" xfId="639" xr:uid="{00000000-0005-0000-0000-000070020000}"/>
    <cellStyle name="20% - 강조색6 2" xfId="640" xr:uid="{00000000-0005-0000-0000-000071020000}"/>
    <cellStyle name="290" xfId="641" xr:uid="{00000000-0005-0000-0000-000072020000}"/>
    <cellStyle name="³?a￥" xfId="642" xr:uid="{00000000-0005-0000-0000-000073020000}"/>
    <cellStyle name="30" xfId="643" xr:uid="{00000000-0005-0000-0000-000074020000}"/>
    <cellStyle name="³f¹ô[0]_pldt" xfId="644" xr:uid="{00000000-0005-0000-0000-000075020000}"/>
    <cellStyle name="³f¹ô_pldt" xfId="645" xr:uid="{00000000-0005-0000-0000-000076020000}"/>
    <cellStyle name="40% - 강조색1 2" xfId="646" xr:uid="{00000000-0005-0000-0000-000077020000}"/>
    <cellStyle name="40% - 강조색2 2" xfId="647" xr:uid="{00000000-0005-0000-0000-000078020000}"/>
    <cellStyle name="40% - 강조색3 2" xfId="648" xr:uid="{00000000-0005-0000-0000-000079020000}"/>
    <cellStyle name="40% - 강조색4 2" xfId="649" xr:uid="{00000000-0005-0000-0000-00007A020000}"/>
    <cellStyle name="40% - 강조색5 2" xfId="650" xr:uid="{00000000-0005-0000-0000-00007B020000}"/>
    <cellStyle name="40% - 강조색6 2" xfId="651" xr:uid="{00000000-0005-0000-0000-00007C020000}"/>
    <cellStyle name="5" xfId="652" xr:uid="{00000000-0005-0000-0000-00007D020000}"/>
    <cellStyle name="57" xfId="653" xr:uid="{00000000-0005-0000-0000-00007E020000}"/>
    <cellStyle name="60% - 강조색1 2" xfId="654" xr:uid="{00000000-0005-0000-0000-00007F020000}"/>
    <cellStyle name="60% - 강조색2 2" xfId="655" xr:uid="{00000000-0005-0000-0000-000080020000}"/>
    <cellStyle name="60% - 강조색3 2" xfId="656" xr:uid="{00000000-0005-0000-0000-000081020000}"/>
    <cellStyle name="60% - 강조색4 2" xfId="657" xr:uid="{00000000-0005-0000-0000-000082020000}"/>
    <cellStyle name="60% - 강조색5 2" xfId="658" xr:uid="{00000000-0005-0000-0000-000083020000}"/>
    <cellStyle name="60% - 강조색6 2" xfId="659" xr:uid="{00000000-0005-0000-0000-000084020000}"/>
    <cellStyle name="_x0014_7." xfId="660" xr:uid="{00000000-0005-0000-0000-000085020000}"/>
    <cellStyle name="72" xfId="661" xr:uid="{00000000-0005-0000-0000-000086020000}"/>
    <cellStyle name="82" xfId="662" xr:uid="{00000000-0005-0000-0000-000087020000}"/>
    <cellStyle name="A" xfId="663" xr:uid="{00000000-0005-0000-0000-000088020000}"/>
    <cellStyle name="A_02-도급공사비내역" xfId="664" xr:uid="{00000000-0005-0000-0000-000089020000}"/>
    <cellStyle name="A_02-도급공사비내역_남양주수량산출서(070307)" xfId="665" xr:uid="{00000000-0005-0000-0000-00008A020000}"/>
    <cellStyle name="A_04028적산수량집계" xfId="666" xr:uid="{00000000-0005-0000-0000-00008B020000}"/>
    <cellStyle name="A_04028적산수량집계_남양주수량산출서(070307)" xfId="667" xr:uid="{00000000-0005-0000-0000-00008C020000}"/>
    <cellStyle name="a_0514회의확정자료" xfId="668" xr:uid="{00000000-0005-0000-0000-00008D020000}"/>
    <cellStyle name="A_0901작업1-금액분리" xfId="669" xr:uid="{00000000-0005-0000-0000-00008E020000}"/>
    <cellStyle name="A_0901작업1-금액분리_남양주수량산출서(070307)" xfId="670" xr:uid="{00000000-0005-0000-0000-00008F020000}"/>
    <cellStyle name="A_A0509-가실행(파주)" xfId="671" xr:uid="{00000000-0005-0000-0000-000090020000}"/>
    <cellStyle name="A_A0509-가실행(파주)_남양주수량산출서(070307)" xfId="672" xr:uid="{00000000-0005-0000-0000-000091020000}"/>
    <cellStyle name="a_A-0902건축공사확정(대안포함)" xfId="673" xr:uid="{00000000-0005-0000-0000-000092020000}"/>
    <cellStyle name="a_A-0902조경공사확정(대안포함)" xfId="674" xr:uid="{00000000-0005-0000-0000-000093020000}"/>
    <cellStyle name="A_BOOKCITY(전기)" xfId="675" xr:uid="{00000000-0005-0000-0000-000094020000}"/>
    <cellStyle name="A_BOOKCITY(전기)_04028적산수량집계" xfId="676" xr:uid="{00000000-0005-0000-0000-000095020000}"/>
    <cellStyle name="A_BOOKCITY(전기)_04028적산수량집계_남양주수량산출서(070307)" xfId="677" xr:uid="{00000000-0005-0000-0000-000096020000}"/>
    <cellStyle name="A_BOOKCITY(전기)_남양주수량산출서(070307)" xfId="678" xr:uid="{00000000-0005-0000-0000-000097020000}"/>
    <cellStyle name="A_Z01-본작업" xfId="679" xr:uid="{00000000-0005-0000-0000-000098020000}"/>
    <cellStyle name="A_Z01-본작업_남양주수량산출서(070307)" xfId="680" xr:uid="{00000000-0005-0000-0000-000099020000}"/>
    <cellStyle name="A_가실행(3th)" xfId="681" xr:uid="{00000000-0005-0000-0000-00009A020000}"/>
    <cellStyle name="A_가실행(3th)_남양주수량산출서(070307)" xfId="682" xr:uid="{00000000-0005-0000-0000-00009B020000}"/>
    <cellStyle name="A_결정01-총괄가실행(0820)" xfId="683" xr:uid="{00000000-0005-0000-0000-00009C020000}"/>
    <cellStyle name="A_결정01-총괄가실행(0820)_남양주수량산출서(070307)" xfId="684" xr:uid="{00000000-0005-0000-0000-00009D020000}"/>
    <cellStyle name="A_공설운동진입(가실행)" xfId="685" xr:uid="{00000000-0005-0000-0000-00009E020000}"/>
    <cellStyle name="A_공설운동진입(가실행)_04028적산수량집계" xfId="686" xr:uid="{00000000-0005-0000-0000-00009F020000}"/>
    <cellStyle name="A_공설운동진입(가실행)_04028적산수량집계_남양주수량산출서(070307)" xfId="687" xr:uid="{00000000-0005-0000-0000-0000A0020000}"/>
    <cellStyle name="A_공설운동진입(가실행)_BOOKCITY(전기)" xfId="688" xr:uid="{00000000-0005-0000-0000-0000A1020000}"/>
    <cellStyle name="A_공설운동진입(가실행)_BOOKCITY(전기)_04028적산수량집계" xfId="689" xr:uid="{00000000-0005-0000-0000-0000A2020000}"/>
    <cellStyle name="A_공설운동진입(가실행)_BOOKCITY(전기)_04028적산수량집계_남양주수량산출서(070307)" xfId="690" xr:uid="{00000000-0005-0000-0000-0000A3020000}"/>
    <cellStyle name="A_공설운동진입(가실행)_BOOKCITY(전기)_남양주수량산출서(070307)" xfId="691" xr:uid="{00000000-0005-0000-0000-0000A4020000}"/>
    <cellStyle name="A_공설운동진입(가실행)_남양주수량산출서(070307)" xfId="692" xr:uid="{00000000-0005-0000-0000-0000A5020000}"/>
    <cellStyle name="A_공설운동진입(가실행)_사본 - 파주 북시티(이채)" xfId="693" xr:uid="{00000000-0005-0000-0000-0000A6020000}"/>
    <cellStyle name="A_공설운동진입(가실행)_사본 - 파주 북시티(이채)_04028적산수량집계" xfId="694" xr:uid="{00000000-0005-0000-0000-0000A7020000}"/>
    <cellStyle name="A_공설운동진입(가실행)_사본 - 파주 북시티(이채)_04028적산수량집계_남양주수량산출서(070307)" xfId="695" xr:uid="{00000000-0005-0000-0000-0000A8020000}"/>
    <cellStyle name="A_공설운동진입(가실행)_사본 - 파주 북시티(이채)_남양주수량산출서(070307)" xfId="696" xr:uid="{00000000-0005-0000-0000-0000A9020000}"/>
    <cellStyle name="A_공설운동진입(가실행)_파주 BOOK CITY(통보용)" xfId="697" xr:uid="{00000000-0005-0000-0000-0000AA020000}"/>
    <cellStyle name="A_공설운동진입(가실행)_파주 BOOK CITY(통보용)_04028적산수량집계" xfId="698" xr:uid="{00000000-0005-0000-0000-0000AB020000}"/>
    <cellStyle name="A_공설운동진입(가실행)_파주 BOOK CITY(통보용)_04028적산수량집계_남양주수량산출서(070307)" xfId="699" xr:uid="{00000000-0005-0000-0000-0000AC020000}"/>
    <cellStyle name="A_공설운동진입(가실행)_파주 BOOK CITY(통보용)_남양주수량산출서(070307)" xfId="700" xr:uid="{00000000-0005-0000-0000-0000AD020000}"/>
    <cellStyle name="A_공설운동진입(가실행)_파주 BOOK CITY가실행내역" xfId="701" xr:uid="{00000000-0005-0000-0000-0000AE020000}"/>
    <cellStyle name="A_공설운동진입(가실행)_파주 BOOK CITY가실행내역_04028적산수량집계" xfId="702" xr:uid="{00000000-0005-0000-0000-0000AF020000}"/>
    <cellStyle name="A_공설운동진입(가실행)_파주 BOOK CITY가실행내역_04028적산수량집계_남양주수량산출서(070307)" xfId="703" xr:uid="{00000000-0005-0000-0000-0000B0020000}"/>
    <cellStyle name="A_공설운동진입(가실행)_파주 BOOK CITY가실행내역_남양주수량산출서(070307)" xfId="704" xr:uid="{00000000-0005-0000-0000-0000B1020000}"/>
    <cellStyle name="A_공설운동진입(가실행)_파주 북시티(이채)제출" xfId="705" xr:uid="{00000000-0005-0000-0000-0000B2020000}"/>
    <cellStyle name="A_공설운동진입(가실행)_파주 북시티(이채)제출_04028적산수량집계" xfId="706" xr:uid="{00000000-0005-0000-0000-0000B3020000}"/>
    <cellStyle name="A_공설운동진입(가실행)_파주 북시티(이채)제출_04028적산수량집계_남양주수량산출서(070307)" xfId="707" xr:uid="{00000000-0005-0000-0000-0000B4020000}"/>
    <cellStyle name="A_공설운동진입(가실행)_파주 북시티(이채)제출_남양주수량산출서(070307)" xfId="708" xr:uid="{00000000-0005-0000-0000-0000B5020000}"/>
    <cellStyle name="A_공설운동진입(가실행)_파주 북시티(전체)제출(변경전)" xfId="709" xr:uid="{00000000-0005-0000-0000-0000B6020000}"/>
    <cellStyle name="A_공설운동진입(가실행)_파주 북시티(전체)제출(변경전)_04028적산수량집계" xfId="710" xr:uid="{00000000-0005-0000-0000-0000B7020000}"/>
    <cellStyle name="A_공설운동진입(가실행)_파주 북시티(전체)제출(변경전)_04028적산수량집계_남양주수량산출서(070307)" xfId="711" xr:uid="{00000000-0005-0000-0000-0000B8020000}"/>
    <cellStyle name="A_공설운동진입(가실행)_파주 북시티(전체)제출(변경전)_남양주수량산출서(070307)" xfId="712" xr:uid="{00000000-0005-0000-0000-0000B9020000}"/>
    <cellStyle name="a_공항관련공사비 비교" xfId="713" xr:uid="{00000000-0005-0000-0000-0000BA020000}"/>
    <cellStyle name="A_남양주수량산출서(070307)" xfId="714" xr:uid="{00000000-0005-0000-0000-0000BB020000}"/>
    <cellStyle name="A_당팀-가실행작업" xfId="715" xr:uid="{00000000-0005-0000-0000-0000BC020000}"/>
    <cellStyle name="A_당팀-가실행작업_남양주수량산출서(070307)" xfId="716" xr:uid="{00000000-0005-0000-0000-0000BD020000}"/>
    <cellStyle name="A_도급공사변경Ⅰ(0626)" xfId="717" xr:uid="{00000000-0005-0000-0000-0000BE020000}"/>
    <cellStyle name="A_도급공사변경Ⅰ(0626)_남양주수량산출서(070307)" xfId="718" xr:uid="{00000000-0005-0000-0000-0000BF020000}"/>
    <cellStyle name="A_보고02-건축공사감액보고서(0714)" xfId="719" xr:uid="{00000000-0005-0000-0000-0000C0020000}"/>
    <cellStyle name="A_보고02-건축공사감액보고서(0714)_남양주수량산출서(070307)" xfId="720" xr:uid="{00000000-0005-0000-0000-0000C1020000}"/>
    <cellStyle name="A_분석001-구조체투입관련" xfId="721" xr:uid="{00000000-0005-0000-0000-0000C2020000}"/>
    <cellStyle name="A_분석001-구조체투입관련_남양주수량산출서(070307)" xfId="722" xr:uid="{00000000-0005-0000-0000-0000C3020000}"/>
    <cellStyle name="A_사본 - 0429파본사" xfId="723" xr:uid="{00000000-0005-0000-0000-0000C4020000}"/>
    <cellStyle name="A_사본 - 0429파본사_남양주수량산출서(070307)" xfId="724" xr:uid="{00000000-0005-0000-0000-0000C5020000}"/>
    <cellStyle name="A_사본 - 파주 북시티(이채)" xfId="725" xr:uid="{00000000-0005-0000-0000-0000C6020000}"/>
    <cellStyle name="A_사본 - 파주 북시티(이채)_04028적산수량집계" xfId="726" xr:uid="{00000000-0005-0000-0000-0000C7020000}"/>
    <cellStyle name="A_사본 - 파주 북시티(이채)_04028적산수량집계_남양주수량산출서(070307)" xfId="727" xr:uid="{00000000-0005-0000-0000-0000C8020000}"/>
    <cellStyle name="A_사본 - 파주 북시티(이채)_남양주수량산출서(070307)" xfId="728" xr:uid="{00000000-0005-0000-0000-0000C9020000}"/>
    <cellStyle name="A_실행01-총괄가실행(0828)" xfId="729" xr:uid="{00000000-0005-0000-0000-0000CA020000}"/>
    <cellStyle name="A_실행01-총괄가실행(0828)_남양주수량산출서(070307)" xfId="730" xr:uid="{00000000-0005-0000-0000-0000CB020000}"/>
    <cellStyle name="a_자료03-대안수량조정실행대비표" xfId="731" xr:uid="{00000000-0005-0000-0000-0000CC020000}"/>
    <cellStyle name="a_자료06-토목공사" xfId="732" xr:uid="{00000000-0005-0000-0000-0000CD020000}"/>
    <cellStyle name="a_작업01-조경공사0709" xfId="733" xr:uid="{00000000-0005-0000-0000-0000CE020000}"/>
    <cellStyle name="a_참고02-당초가실행" xfId="734" xr:uid="{00000000-0005-0000-0000-0000CF020000}"/>
    <cellStyle name="A_토목내역서" xfId="735" xr:uid="{00000000-0005-0000-0000-0000D0020000}"/>
    <cellStyle name="A_토목내역서_04028적산수량집계" xfId="736" xr:uid="{00000000-0005-0000-0000-0000D1020000}"/>
    <cellStyle name="A_토목내역서_04028적산수량집계_남양주수량산출서(070307)" xfId="737" xr:uid="{00000000-0005-0000-0000-0000D2020000}"/>
    <cellStyle name="A_토목내역서_BOOKCITY(전기)" xfId="738" xr:uid="{00000000-0005-0000-0000-0000D3020000}"/>
    <cellStyle name="A_토목내역서_BOOKCITY(전기)_04028적산수량집계" xfId="739" xr:uid="{00000000-0005-0000-0000-0000D4020000}"/>
    <cellStyle name="A_토목내역서_BOOKCITY(전기)_04028적산수량집계_남양주수량산출서(070307)" xfId="740" xr:uid="{00000000-0005-0000-0000-0000D5020000}"/>
    <cellStyle name="A_토목내역서_BOOKCITY(전기)_남양주수량산출서(070307)" xfId="741" xr:uid="{00000000-0005-0000-0000-0000D6020000}"/>
    <cellStyle name="A_토목내역서_공설운동진입(가실행)" xfId="742" xr:uid="{00000000-0005-0000-0000-0000D7020000}"/>
    <cellStyle name="A_토목내역서_공설운동진입(가실행)_04028적산수량집계" xfId="743" xr:uid="{00000000-0005-0000-0000-0000D8020000}"/>
    <cellStyle name="A_토목내역서_공설운동진입(가실행)_04028적산수량집계_남양주수량산출서(070307)" xfId="744" xr:uid="{00000000-0005-0000-0000-0000D9020000}"/>
    <cellStyle name="A_토목내역서_공설운동진입(가실행)_BOOKCITY(전기)" xfId="745" xr:uid="{00000000-0005-0000-0000-0000DA020000}"/>
    <cellStyle name="A_토목내역서_공설운동진입(가실행)_BOOKCITY(전기)_04028적산수량집계" xfId="746" xr:uid="{00000000-0005-0000-0000-0000DB020000}"/>
    <cellStyle name="A_토목내역서_공설운동진입(가실행)_BOOKCITY(전기)_04028적산수량집계_남양주수량산출서(070307)" xfId="747" xr:uid="{00000000-0005-0000-0000-0000DC020000}"/>
    <cellStyle name="A_토목내역서_공설운동진입(가실행)_BOOKCITY(전기)_남양주수량산출서(070307)" xfId="748" xr:uid="{00000000-0005-0000-0000-0000DD020000}"/>
    <cellStyle name="A_토목내역서_공설운동진입(가실행)_남양주수량산출서(070307)" xfId="749" xr:uid="{00000000-0005-0000-0000-0000DE020000}"/>
    <cellStyle name="A_토목내역서_공설운동진입(가실행)_사본 - 파주 북시티(이채)" xfId="750" xr:uid="{00000000-0005-0000-0000-0000DF020000}"/>
    <cellStyle name="A_토목내역서_공설운동진입(가실행)_사본 - 파주 북시티(이채)_04028적산수량집계" xfId="751" xr:uid="{00000000-0005-0000-0000-0000E0020000}"/>
    <cellStyle name="A_토목내역서_공설운동진입(가실행)_사본 - 파주 북시티(이채)_04028적산수량집계_남양주수량산출서(070307)" xfId="752" xr:uid="{00000000-0005-0000-0000-0000E1020000}"/>
    <cellStyle name="A_토목내역서_공설운동진입(가실행)_사본 - 파주 북시티(이채)_남양주수량산출서(070307)" xfId="753" xr:uid="{00000000-0005-0000-0000-0000E2020000}"/>
    <cellStyle name="A_토목내역서_공설운동진입(가실행)_파주 BOOK CITY(통보용)" xfId="754" xr:uid="{00000000-0005-0000-0000-0000E3020000}"/>
    <cellStyle name="A_토목내역서_공설운동진입(가실행)_파주 BOOK CITY(통보용)_04028적산수량집계" xfId="755" xr:uid="{00000000-0005-0000-0000-0000E4020000}"/>
    <cellStyle name="A_토목내역서_공설운동진입(가실행)_파주 BOOK CITY(통보용)_04028적산수량집계_남양주수량산출서(070307)" xfId="756" xr:uid="{00000000-0005-0000-0000-0000E5020000}"/>
    <cellStyle name="A_토목내역서_공설운동진입(가실행)_파주 BOOK CITY(통보용)_남양주수량산출서(070307)" xfId="757" xr:uid="{00000000-0005-0000-0000-0000E6020000}"/>
    <cellStyle name="A_토목내역서_공설운동진입(가실행)_파주 BOOK CITY가실행내역" xfId="758" xr:uid="{00000000-0005-0000-0000-0000E7020000}"/>
    <cellStyle name="A_토목내역서_공설운동진입(가실행)_파주 BOOK CITY가실행내역_04028적산수량집계" xfId="759" xr:uid="{00000000-0005-0000-0000-0000E8020000}"/>
    <cellStyle name="A_토목내역서_공설운동진입(가실행)_파주 BOOK CITY가실행내역_04028적산수량집계_남양주수량산출서(070307)" xfId="760" xr:uid="{00000000-0005-0000-0000-0000E9020000}"/>
    <cellStyle name="A_토목내역서_공설운동진입(가실행)_파주 BOOK CITY가실행내역_남양주수량산출서(070307)" xfId="761" xr:uid="{00000000-0005-0000-0000-0000EA020000}"/>
    <cellStyle name="A_토목내역서_공설운동진입(가실행)_파주 북시티(이채)제출" xfId="762" xr:uid="{00000000-0005-0000-0000-0000EB020000}"/>
    <cellStyle name="A_토목내역서_공설운동진입(가실행)_파주 북시티(이채)제출_04028적산수량집계" xfId="763" xr:uid="{00000000-0005-0000-0000-0000EC020000}"/>
    <cellStyle name="A_토목내역서_공설운동진입(가실행)_파주 북시티(이채)제출_04028적산수량집계_남양주수량산출서(070307)" xfId="764" xr:uid="{00000000-0005-0000-0000-0000ED020000}"/>
    <cellStyle name="A_토목내역서_공설운동진입(가실행)_파주 북시티(이채)제출_남양주수량산출서(070307)" xfId="765" xr:uid="{00000000-0005-0000-0000-0000EE020000}"/>
    <cellStyle name="A_토목내역서_공설운동진입(가실행)_파주 북시티(전체)제출(변경전)" xfId="766" xr:uid="{00000000-0005-0000-0000-0000EF020000}"/>
    <cellStyle name="A_토목내역서_공설운동진입(가실행)_파주 북시티(전체)제출(변경전)_04028적산수량집계" xfId="767" xr:uid="{00000000-0005-0000-0000-0000F0020000}"/>
    <cellStyle name="A_토목내역서_공설운동진입(가실행)_파주 북시티(전체)제출(변경전)_04028적산수량집계_남양주수량산출서(070307)" xfId="768" xr:uid="{00000000-0005-0000-0000-0000F1020000}"/>
    <cellStyle name="A_토목내역서_공설운동진입(가실행)_파주 북시티(전체)제출(변경전)_남양주수량산출서(070307)" xfId="769" xr:uid="{00000000-0005-0000-0000-0000F2020000}"/>
    <cellStyle name="A_토목내역서_남양주수량산출서(070307)" xfId="770" xr:uid="{00000000-0005-0000-0000-0000F3020000}"/>
    <cellStyle name="A_토목내역서_사본 - 파주 북시티(이채)" xfId="771" xr:uid="{00000000-0005-0000-0000-0000F4020000}"/>
    <cellStyle name="A_토목내역서_사본 - 파주 북시티(이채)_04028적산수량집계" xfId="772" xr:uid="{00000000-0005-0000-0000-0000F5020000}"/>
    <cellStyle name="A_토목내역서_사본 - 파주 북시티(이채)_04028적산수량집계_남양주수량산출서(070307)" xfId="773" xr:uid="{00000000-0005-0000-0000-0000F6020000}"/>
    <cellStyle name="A_토목내역서_사본 - 파주 북시티(이채)_남양주수량산출서(070307)" xfId="774" xr:uid="{00000000-0005-0000-0000-0000F7020000}"/>
    <cellStyle name="A_토목내역서_파주 BOOK CITY(통보용)" xfId="775" xr:uid="{00000000-0005-0000-0000-0000F8020000}"/>
    <cellStyle name="A_토목내역서_파주 BOOK CITY(통보용)_04028적산수량집계" xfId="776" xr:uid="{00000000-0005-0000-0000-0000F9020000}"/>
    <cellStyle name="A_토목내역서_파주 BOOK CITY(통보용)_04028적산수량집계_남양주수량산출서(070307)" xfId="777" xr:uid="{00000000-0005-0000-0000-0000FA020000}"/>
    <cellStyle name="A_토목내역서_파주 BOOK CITY(통보용)_남양주수량산출서(070307)" xfId="778" xr:uid="{00000000-0005-0000-0000-0000FB020000}"/>
    <cellStyle name="A_토목내역서_파주 BOOK CITY가실행내역" xfId="779" xr:uid="{00000000-0005-0000-0000-0000FC020000}"/>
    <cellStyle name="A_토목내역서_파주 BOOK CITY가실행내역_04028적산수량집계" xfId="780" xr:uid="{00000000-0005-0000-0000-0000FD020000}"/>
    <cellStyle name="A_토목내역서_파주 BOOK CITY가실행내역_04028적산수량집계_남양주수량산출서(070307)" xfId="781" xr:uid="{00000000-0005-0000-0000-0000FE020000}"/>
    <cellStyle name="A_토목내역서_파주 BOOK CITY가실행내역_남양주수량산출서(070307)" xfId="782" xr:uid="{00000000-0005-0000-0000-0000FF020000}"/>
    <cellStyle name="A_토목내역서_파주 북시티(이채)제출" xfId="783" xr:uid="{00000000-0005-0000-0000-000000030000}"/>
    <cellStyle name="A_토목내역서_파주 북시티(이채)제출_04028적산수량집계" xfId="784" xr:uid="{00000000-0005-0000-0000-000001030000}"/>
    <cellStyle name="A_토목내역서_파주 북시티(이채)제출_04028적산수량집계_남양주수량산출서(070307)" xfId="785" xr:uid="{00000000-0005-0000-0000-000002030000}"/>
    <cellStyle name="A_토목내역서_파주 북시티(이채)제출_남양주수량산출서(070307)" xfId="786" xr:uid="{00000000-0005-0000-0000-000003030000}"/>
    <cellStyle name="A_토목내역서_파주 북시티(전체)제출(변경전)" xfId="787" xr:uid="{00000000-0005-0000-0000-000004030000}"/>
    <cellStyle name="A_토목내역서_파주 북시티(전체)제출(변경전)_04028적산수량집계" xfId="788" xr:uid="{00000000-0005-0000-0000-000005030000}"/>
    <cellStyle name="A_토목내역서_파주 북시티(전체)제출(변경전)_04028적산수량집계_남양주수량산출서(070307)" xfId="789" xr:uid="{00000000-0005-0000-0000-000006030000}"/>
    <cellStyle name="A_토목내역서_파주 북시티(전체)제출(변경전)_남양주수량산출서(070307)" xfId="790" xr:uid="{00000000-0005-0000-0000-000007030000}"/>
    <cellStyle name="A_파주 BOOK CITY(통보용)" xfId="791" xr:uid="{00000000-0005-0000-0000-000008030000}"/>
    <cellStyle name="A_파주 BOOK CITY(통보용)_04028적산수량집계" xfId="792" xr:uid="{00000000-0005-0000-0000-000009030000}"/>
    <cellStyle name="A_파주 BOOK CITY(통보용)_04028적산수량집계_남양주수량산출서(070307)" xfId="793" xr:uid="{00000000-0005-0000-0000-00000A030000}"/>
    <cellStyle name="A_파주 BOOK CITY(통보용)_남양주수량산출서(070307)" xfId="794" xr:uid="{00000000-0005-0000-0000-00000B030000}"/>
    <cellStyle name="A_파주 BOOK CITY가실행내역" xfId="795" xr:uid="{00000000-0005-0000-0000-00000C030000}"/>
    <cellStyle name="A_파주 BOOK CITY가실행내역_04028적산수량집계" xfId="796" xr:uid="{00000000-0005-0000-0000-00000D030000}"/>
    <cellStyle name="A_파주 BOOK CITY가실행내역_04028적산수량집계_남양주수량산출서(070307)" xfId="797" xr:uid="{00000000-0005-0000-0000-00000E030000}"/>
    <cellStyle name="A_파주 BOOK CITY가실행내역_남양주수량산출서(070307)" xfId="798" xr:uid="{00000000-0005-0000-0000-00000F030000}"/>
    <cellStyle name="A_파주 북시티(이채)제출" xfId="799" xr:uid="{00000000-0005-0000-0000-000010030000}"/>
    <cellStyle name="A_파주 북시티(이채)제출_04028적산수량집계" xfId="800" xr:uid="{00000000-0005-0000-0000-000011030000}"/>
    <cellStyle name="A_파주 북시티(이채)제출_04028적산수량집계_남양주수량산출서(070307)" xfId="801" xr:uid="{00000000-0005-0000-0000-000012030000}"/>
    <cellStyle name="A_파주 북시티(이채)제출_남양주수량산출서(070307)" xfId="802" xr:uid="{00000000-0005-0000-0000-000013030000}"/>
    <cellStyle name="A_파주 북시티(전체)제출(변경전)" xfId="803" xr:uid="{00000000-0005-0000-0000-000014030000}"/>
    <cellStyle name="A_파주 북시티(전체)제출(변경전)_04028적산수량집계" xfId="804" xr:uid="{00000000-0005-0000-0000-000015030000}"/>
    <cellStyle name="A_파주 북시티(전체)제출(변경전)_04028적산수량집계_남양주수량산출서(070307)" xfId="805" xr:uid="{00000000-0005-0000-0000-000016030000}"/>
    <cellStyle name="A_파주 북시티(전체)제출(변경전)_남양주수량산출서(070307)" xfId="806" xr:uid="{00000000-0005-0000-0000-000017030000}"/>
    <cellStyle name="a_파주1차가실행(통합)-대안1-현장분" xfId="807" xr:uid="{00000000-0005-0000-0000-000018030000}"/>
    <cellStyle name="A¡§¡ⓒ¡E¡þ¡EO [0]_¡§uc¡§oA " xfId="808" xr:uid="{00000000-0005-0000-0000-000019030000}"/>
    <cellStyle name="A¡§¡ⓒ¡E¡þ¡EO_¡§uc¡§oA " xfId="809" xr:uid="{00000000-0005-0000-0000-00001A030000}"/>
    <cellStyle name="A¨­￠￢￠O [0]_ ¨￢n￠￢n¨￢¡Æ ￠?u¨￢¡Æ¡¾a¨uu " xfId="810" xr:uid="{00000000-0005-0000-0000-00001B030000}"/>
    <cellStyle name="A¨­¢¬¢Ò [0]_¨úc¨öA " xfId="811" xr:uid="{00000000-0005-0000-0000-00001C030000}"/>
    <cellStyle name="A¨­￠￢￠O [0]_3￠?u¨uoAⓒ÷ " xfId="812" xr:uid="{00000000-0005-0000-0000-00001D030000}"/>
    <cellStyle name="A¨­¢¬¢Ò [0]_4PART " xfId="813" xr:uid="{00000000-0005-0000-0000-00001E030000}"/>
    <cellStyle name="A¨­￠￢￠O [0]_A|A￠O1¨￢I1¡Æu CoEⓒ÷ " xfId="814" xr:uid="{00000000-0005-0000-0000-00001F030000}"/>
    <cellStyle name="A¨­¢¬¢Ò [0]_C¡Æ¢¬n¨¬¡Æ " xfId="815" xr:uid="{00000000-0005-0000-0000-000020030000}"/>
    <cellStyle name="A¨­￠￢￠O [0]_ⓒoⓒ¡A¨o¨￢R " xfId="816" xr:uid="{00000000-0005-0000-0000-000021030000}"/>
    <cellStyle name="A¨­￠￢￠O_ ¨￢n￠￢n¨￢¡Æ ￠?u¨￢¡Æ¡¾a¨uu " xfId="817" xr:uid="{00000000-0005-0000-0000-000022030000}"/>
    <cellStyle name="A¨­¢¬¢Ò_¨úc¨öA " xfId="818" xr:uid="{00000000-0005-0000-0000-000023030000}"/>
    <cellStyle name="A¨­￠￢￠O_3￠?u¨uoAⓒ÷ " xfId="819" xr:uid="{00000000-0005-0000-0000-000024030000}"/>
    <cellStyle name="A¨­¢¬¢Ò_95©øaAN¡Æy¨ùo¡¤R " xfId="820" xr:uid="{00000000-0005-0000-0000-000025030000}"/>
    <cellStyle name="A¨­￠￢￠O_A|A￠O1¨￢I1¡Æu CoEⓒ÷ " xfId="821" xr:uid="{00000000-0005-0000-0000-000026030000}"/>
    <cellStyle name="A¨­¢¬¢Ò_C¡Æ¢¬n¨¬¡Æ " xfId="822" xr:uid="{00000000-0005-0000-0000-000027030000}"/>
    <cellStyle name="A¨­￠￢￠O_ⓒoⓒ¡A¨o¨￢R " xfId="823" xr:uid="{00000000-0005-0000-0000-000028030000}"/>
    <cellStyle name="A￠R¡×￠R¨I￠RE￠Rⓒ­￠REO [0]_INQUIRY ￠RE?￠RIi￠R¡×u¡ERAA¡§I￠Rⓒ­A¡§I¡§¡I " xfId="824" xr:uid="{00000000-0005-0000-0000-000029030000}"/>
    <cellStyle name="A￠R¡×￠R¨I￠RE￠Rⓒ­￠REO_INQUIRY ￠RE?￠RIi￠R¡×u¡ERAA¡§I￠Rⓒ­A¡§I¡§¡I " xfId="825" xr:uid="{00000000-0005-0000-0000-00002A030000}"/>
    <cellStyle name="ȂȃRMऌଃਁȋ⤭ࠀȄԂȂ(ȃRMऌଃਁȋ⤂Ā飰ˠ" xfId="826" xr:uid="{00000000-0005-0000-0000-00002B030000}"/>
    <cellStyle name="Aⓒ­" xfId="827" xr:uid="{00000000-0005-0000-0000-00002C030000}"/>
    <cellStyle name="Actual Date" xfId="828" xr:uid="{00000000-0005-0000-0000-00002D030000}"/>
    <cellStyle name="Ae" xfId="829" xr:uid="{00000000-0005-0000-0000-00002E030000}"/>
    <cellStyle name="Aee­ " xfId="830" xr:uid="{00000000-0005-0000-0000-00002F030000}"/>
    <cellStyle name="AeE­ [0]_ 2ÆAAþº° " xfId="831" xr:uid="{00000000-0005-0000-0000-000030030000}"/>
    <cellStyle name="ÅëÈ­ [0]_´ëºñÇ¥" xfId="832" xr:uid="{00000000-0005-0000-0000-000031030000}"/>
    <cellStyle name="AeE­ [0]_¿­¸° INT" xfId="833" xr:uid="{00000000-0005-0000-0000-000032030000}"/>
    <cellStyle name="ÅëÈ­ [0]_±³À°ÈÆ·Ãºñ(ºÎ¼­º°)" xfId="834" xr:uid="{00000000-0005-0000-0000-000033030000}"/>
    <cellStyle name="AeE­ [0]_¼oAI¼º " xfId="835" xr:uid="{00000000-0005-0000-0000-000034030000}"/>
    <cellStyle name="ÅëÈ­ [0]_¾÷Á¾º° " xfId="836" xr:uid="{00000000-0005-0000-0000-000035030000}"/>
    <cellStyle name="AeE­ [0]_¾c½A " xfId="837" xr:uid="{00000000-0005-0000-0000-000036030000}"/>
    <cellStyle name="ÅëÈ­ [0]_¹æÀ½º® " xfId="838" xr:uid="{00000000-0005-0000-0000-000037030000}"/>
    <cellStyle name="AeE­ [0]_4PART " xfId="839" xr:uid="{00000000-0005-0000-0000-000038030000}"/>
    <cellStyle name="ÅëÈ­ [0]_Á¦Á¶1ºÎ1°ú ÇöÈ² " xfId="840" xr:uid="{00000000-0005-0000-0000-000039030000}"/>
    <cellStyle name="AeE­ [0]_A¾CO½A¼³ " xfId="841" xr:uid="{00000000-0005-0000-0000-00003A030000}"/>
    <cellStyle name="ÅëÈ­ [0]_INQUIRY ¿µ¾÷ÃßÁø " xfId="842" xr:uid="{00000000-0005-0000-0000-00003B030000}"/>
    <cellStyle name="AeE­ [0]_INQUIRY ¿μ¾÷AßAø " xfId="843" xr:uid="{00000000-0005-0000-0000-00003C030000}"/>
    <cellStyle name="ÅëÈ­ [0]_laroux" xfId="844" xr:uid="{00000000-0005-0000-0000-00003D030000}"/>
    <cellStyle name="AeE­ [0]_º≫¼± ±æ¾i±uºI ¼o·R Ay°eC￥ " xfId="845" xr:uid="{00000000-0005-0000-0000-00003E030000}"/>
    <cellStyle name="ÅëÈ­ [0]_RESULTS" xfId="846" xr:uid="{00000000-0005-0000-0000-00003F030000}"/>
    <cellStyle name="Aee­ _04028적산수량집계" xfId="847" xr:uid="{00000000-0005-0000-0000-000040030000}"/>
    <cellStyle name="AeE­_ 2ÆAAþº° " xfId="848" xr:uid="{00000000-0005-0000-0000-000041030000}"/>
    <cellStyle name="ÅëÈ­_´ëºñÇ¥" xfId="849" xr:uid="{00000000-0005-0000-0000-000042030000}"/>
    <cellStyle name="AeE­_¿­¸° INT" xfId="850" xr:uid="{00000000-0005-0000-0000-000043030000}"/>
    <cellStyle name="ÅëÈ­_±³À°ÈÆ·Ãºñ(ºÎ¼­º°)" xfId="851" xr:uid="{00000000-0005-0000-0000-000044030000}"/>
    <cellStyle name="AeE­_¼oAI¼º " xfId="852" xr:uid="{00000000-0005-0000-0000-000045030000}"/>
    <cellStyle name="ÅëÈ­_¾÷Á¾º° " xfId="853" xr:uid="{00000000-0005-0000-0000-000046030000}"/>
    <cellStyle name="AeE­_¾c½A " xfId="854" xr:uid="{00000000-0005-0000-0000-000047030000}"/>
    <cellStyle name="ÅëÈ­_¹æÀ½º® " xfId="855" xr:uid="{00000000-0005-0000-0000-000048030000}"/>
    <cellStyle name="AeE­_4PART " xfId="856" xr:uid="{00000000-0005-0000-0000-000049030000}"/>
    <cellStyle name="ÅëÈ­_Á¦Á¶1ºÎ1°ú ÇöÈ² " xfId="857" xr:uid="{00000000-0005-0000-0000-00004A030000}"/>
    <cellStyle name="AeE­_A¾CO½A¼³ " xfId="858" xr:uid="{00000000-0005-0000-0000-00004B030000}"/>
    <cellStyle name="ÅëÈ­_INQUIRY ¿µ¾÷ÃßÁø " xfId="859" xr:uid="{00000000-0005-0000-0000-00004C030000}"/>
    <cellStyle name="AeE­_INQUIRY ¿μ¾÷AßAø " xfId="860" xr:uid="{00000000-0005-0000-0000-00004D030000}"/>
    <cellStyle name="ÅëÈ­_laroux" xfId="861" xr:uid="{00000000-0005-0000-0000-00004E030000}"/>
    <cellStyle name="AeE­_º≫¼± ±æ¾i±uºI ¼o·R Ay°eC￥ " xfId="862" xr:uid="{00000000-0005-0000-0000-00004F030000}"/>
    <cellStyle name="ÅëÈ­_RESULTS" xfId="863" xr:uid="{00000000-0005-0000-0000-000050030000}"/>
    <cellStyle name="Aee¡" xfId="864" xr:uid="{00000000-0005-0000-0000-000051030000}"/>
    <cellStyle name="AeE¡© [0]_¨úc¨öA " xfId="865" xr:uid="{00000000-0005-0000-0000-000052030000}"/>
    <cellStyle name="AeE¡©_¨úc¨öA " xfId="866" xr:uid="{00000000-0005-0000-0000-000053030000}"/>
    <cellStyle name="AeE¡ⓒ [0]_ ¨￢n￠￢n¨￢¡Æ ￠?u¨￢¡Æ¡¾a¨uu " xfId="867" xr:uid="{00000000-0005-0000-0000-000054030000}"/>
    <cellStyle name="AeE¡ⓒ_ ¨￢n￠￢n¨￢¡Æ ￠?u¨￢¡Æ¡¾a¨uu " xfId="868" xr:uid="{00000000-0005-0000-0000-000055030000}"/>
    <cellStyle name="AeE¡ER¡§I [0]_INQUIRY ￠RE?￠RIi￠R¡×u¡ERAA¡§I￠Rⓒ­A¡§I¡§¡I " xfId="869" xr:uid="{00000000-0005-0000-0000-000056030000}"/>
    <cellStyle name="AeE¡ER¡§I_INQUIRY ￠RE?￠RIi￠R¡×u¡ERAA¡§I￠Rⓒ­A¡§I¡§¡I " xfId="870" xr:uid="{00000000-0005-0000-0000-000057030000}"/>
    <cellStyle name="AeE￠R¨I [0]_¡§uc¡§oA " xfId="871" xr:uid="{00000000-0005-0000-0000-000058030000}"/>
    <cellStyle name="AeE￠R¨I_¡§uc¡§oA " xfId="872" xr:uid="{00000000-0005-0000-0000-000059030000}"/>
    <cellStyle name="Æu¼¾æR" xfId="873" xr:uid="{00000000-0005-0000-0000-00005A030000}"/>
    <cellStyle name="ALIGNMENT" xfId="874" xr:uid="{00000000-0005-0000-0000-00005B030000}"/>
    <cellStyle name="args.style" xfId="875" xr:uid="{00000000-0005-0000-0000-00005C030000}"/>
    <cellStyle name="Aþ¸" xfId="876" xr:uid="{00000000-0005-0000-0000-00005D030000}"/>
    <cellStyle name="AÞ¸¶ [0]_ 2ÆAAþº° " xfId="877" xr:uid="{00000000-0005-0000-0000-00005E030000}"/>
    <cellStyle name="ÄÞ¸¶ [0]_´ëºñÇ¥" xfId="878" xr:uid="{00000000-0005-0000-0000-00005F030000}"/>
    <cellStyle name="AÞ¸¶ [0]_¿­¸° INT" xfId="879" xr:uid="{00000000-0005-0000-0000-000060030000}"/>
    <cellStyle name="ÄÞ¸¶ [0]_±³À°ÈÆ·Ãºñ(ºÎ¼­º°)" xfId="880" xr:uid="{00000000-0005-0000-0000-000061030000}"/>
    <cellStyle name="AÞ¸¶ [0]_¼oAI¼º " xfId="881" xr:uid="{00000000-0005-0000-0000-000062030000}"/>
    <cellStyle name="ÄÞ¸¶ [0]_¾÷Á¾º° " xfId="882" xr:uid="{00000000-0005-0000-0000-000063030000}"/>
    <cellStyle name="AÞ¸¶ [0]_¾c½A " xfId="883" xr:uid="{00000000-0005-0000-0000-000064030000}"/>
    <cellStyle name="ÄÞ¸¶ [0]_¹æÀ½º® " xfId="884" xr:uid="{00000000-0005-0000-0000-000065030000}"/>
    <cellStyle name="AÞ¸¶ [0]_4PART " xfId="885" xr:uid="{00000000-0005-0000-0000-000066030000}"/>
    <cellStyle name="ÄÞ¸¶ [0]_Á¦Á¶1ºÎ1°ú ÇöÈ² " xfId="886" xr:uid="{00000000-0005-0000-0000-000067030000}"/>
    <cellStyle name="AÞ¸¶ [0]_A¾CO½A¼³ " xfId="887" xr:uid="{00000000-0005-0000-0000-000068030000}"/>
    <cellStyle name="ÄÞ¸¶ [0]_INQUIRY ¿µ¾÷ÃßÁø " xfId="888" xr:uid="{00000000-0005-0000-0000-000069030000}"/>
    <cellStyle name="AÞ¸¶ [0]_INQUIRY ¿μ¾÷AßAø " xfId="889" xr:uid="{00000000-0005-0000-0000-00006A030000}"/>
    <cellStyle name="ÄÞ¸¶ [0]_laroux" xfId="890" xr:uid="{00000000-0005-0000-0000-00006B030000}"/>
    <cellStyle name="AÞ¸¶ [0]_laroux_도담차량공작실설계서" xfId="891" xr:uid="{00000000-0005-0000-0000-00006C030000}"/>
    <cellStyle name="ÄÞ¸¶ [0]_laroux_도담차량공작실설계서" xfId="892" xr:uid="{00000000-0005-0000-0000-00006D030000}"/>
    <cellStyle name="AÞ¸¶ [0]_laroux_도담차량공작실신설공사" xfId="893" xr:uid="{00000000-0005-0000-0000-00006E030000}"/>
    <cellStyle name="ÄÞ¸¶ [0]_laroux_도담차량공작실신설공사" xfId="894" xr:uid="{00000000-0005-0000-0000-00006F030000}"/>
    <cellStyle name="AÞ¸¶ [0]_laroux_상장가도교설계서" xfId="895" xr:uid="{00000000-0005-0000-0000-000070030000}"/>
    <cellStyle name="ÄÞ¸¶ [0]_laroux_상장가도교수량산출" xfId="896" xr:uid="{00000000-0005-0000-0000-000071030000}"/>
    <cellStyle name="AÞ¸¶ [0]_º≫¼± ±æ¾i±uºI ¼o·R Ay°eC￥ " xfId="897" xr:uid="{00000000-0005-0000-0000-000072030000}"/>
    <cellStyle name="ÄÞ¸¶ [0]_Sheet1" xfId="898" xr:uid="{00000000-0005-0000-0000-000073030000}"/>
    <cellStyle name="AÞ¸¶_ 2ÆAAþº° " xfId="899" xr:uid="{00000000-0005-0000-0000-000074030000}"/>
    <cellStyle name="ÄÞ¸¶_´ëºñÇ¥" xfId="900" xr:uid="{00000000-0005-0000-0000-000075030000}"/>
    <cellStyle name="AÞ¸¶_¿­¸° INT" xfId="901" xr:uid="{00000000-0005-0000-0000-000076030000}"/>
    <cellStyle name="ÄÞ¸¶_±³À°ÈÆ·Ãºñ(ºÎ¼­º°)" xfId="902" xr:uid="{00000000-0005-0000-0000-000077030000}"/>
    <cellStyle name="AÞ¸¶_¼oAI¼º " xfId="903" xr:uid="{00000000-0005-0000-0000-000078030000}"/>
    <cellStyle name="ÄÞ¸¶_¾÷Á¾º° " xfId="904" xr:uid="{00000000-0005-0000-0000-000079030000}"/>
    <cellStyle name="AÞ¸¶_¾c½A " xfId="905" xr:uid="{00000000-0005-0000-0000-00007A030000}"/>
    <cellStyle name="ÄÞ¸¶_¹æÀ½º® " xfId="906" xr:uid="{00000000-0005-0000-0000-00007B030000}"/>
    <cellStyle name="AÞ¸¶_95³aAN°y¼o·R " xfId="907" xr:uid="{00000000-0005-0000-0000-00007C030000}"/>
    <cellStyle name="ÄÞ¸¶_Á¦Á¶1ºÎ1°ú ÇöÈ² " xfId="908" xr:uid="{00000000-0005-0000-0000-00007D030000}"/>
    <cellStyle name="AÞ¸¶_A¾CO½A¼³ " xfId="909" xr:uid="{00000000-0005-0000-0000-00007E030000}"/>
    <cellStyle name="ÄÞ¸¶_INQUIRY ¿µ¾÷ÃßÁø " xfId="910" xr:uid="{00000000-0005-0000-0000-00007F030000}"/>
    <cellStyle name="AÞ¸¶_INQUIRY ¿μ¾÷AßAø " xfId="911" xr:uid="{00000000-0005-0000-0000-000080030000}"/>
    <cellStyle name="ÄÞ¸¶_laroux" xfId="912" xr:uid="{00000000-0005-0000-0000-000081030000}"/>
    <cellStyle name="AÞ¸¶_º≫¼± ±æ¾i±uºI ¼o·R Ay°eC￥ " xfId="913" xr:uid="{00000000-0005-0000-0000-000082030000}"/>
    <cellStyle name="ÄÞ¸¶_Sheet1" xfId="914" xr:uid="{00000000-0005-0000-0000-000083030000}"/>
    <cellStyle name="Au¸R¼o" xfId="915" xr:uid="{00000000-0005-0000-0000-000084030000}"/>
    <cellStyle name="Au¸R¼o0" xfId="916" xr:uid="{00000000-0005-0000-0000-000085030000}"/>
    <cellStyle name="_x0001_b" xfId="917" xr:uid="{00000000-0005-0000-0000-000086030000}"/>
    <cellStyle name="b␌þකb濰þඪb瀠þයb灌þ්b炈þ宐&lt;෢b濈þෲb濬þขb瀐þฒb瀰þ昰_x0018_⋸þ㤕䰀ጤܕ_x0008_" xfId="918" xr:uid="{00000000-0005-0000-0000-000087030000}"/>
    <cellStyle name="BA" xfId="919" xr:uid="{00000000-0005-0000-0000-000088030000}"/>
    <cellStyle name="blank" xfId="920" xr:uid="{00000000-0005-0000-0000-000089030000}"/>
    <cellStyle name="blank - Style1" xfId="921" xr:uid="{00000000-0005-0000-0000-00008A030000}"/>
    <cellStyle name="body" xfId="922" xr:uid="{00000000-0005-0000-0000-00008B030000}"/>
    <cellStyle name="b嬜þപb嬼þഺb孬þൊb⍜þ൚b⍼þ൪b⎨þൺb⏜þඊb␌þකb濰þඪb瀠þයb灌þ්b炈þ宐&lt;෢b濈þෲb濬þขb瀐þฒb瀰þ昰_x0018_⋸þ㤕䰀ጤܕ_x0008_" xfId="923" xr:uid="{00000000-0005-0000-0000-00008C030000}"/>
    <cellStyle name="C" xfId="924" xr:uid="{00000000-0005-0000-0000-00008D030000}"/>
    <cellStyle name="C_04028적산수량집계" xfId="925" xr:uid="{00000000-0005-0000-0000-00008E030000}"/>
    <cellStyle name="C_04028적산수량집계_남양주수량산출서(070307)" xfId="926" xr:uid="{00000000-0005-0000-0000-00008F030000}"/>
    <cellStyle name="C_BOOKCITY(전기)" xfId="927" xr:uid="{00000000-0005-0000-0000-000090030000}"/>
    <cellStyle name="C_BOOKCITY(전기)_04028적산수량집계" xfId="928" xr:uid="{00000000-0005-0000-0000-000091030000}"/>
    <cellStyle name="C_BOOKCITY(전기)_04028적산수량집계_남양주수량산출서(070307)" xfId="929" xr:uid="{00000000-0005-0000-0000-000092030000}"/>
    <cellStyle name="C_BOOKCITY(전기)_남양주수량산출서(070307)" xfId="930" xr:uid="{00000000-0005-0000-0000-000093030000}"/>
    <cellStyle name="C_공설운동진입(가실행)" xfId="931" xr:uid="{00000000-0005-0000-0000-000094030000}"/>
    <cellStyle name="C_공설운동진입(가실행)_04028적산수량집계" xfId="932" xr:uid="{00000000-0005-0000-0000-000095030000}"/>
    <cellStyle name="C_공설운동진입(가실행)_04028적산수량집계_남양주수량산출서(070307)" xfId="933" xr:uid="{00000000-0005-0000-0000-000096030000}"/>
    <cellStyle name="C_공설운동진입(가실행)_BOOKCITY(전기)" xfId="934" xr:uid="{00000000-0005-0000-0000-000097030000}"/>
    <cellStyle name="C_공설운동진입(가실행)_BOOKCITY(전기)_04028적산수량집계" xfId="935" xr:uid="{00000000-0005-0000-0000-000098030000}"/>
    <cellStyle name="C_공설운동진입(가실행)_BOOKCITY(전기)_04028적산수량집계_남양주수량산출서(070307)" xfId="936" xr:uid="{00000000-0005-0000-0000-000099030000}"/>
    <cellStyle name="C_공설운동진입(가실행)_BOOKCITY(전기)_남양주수량산출서(070307)" xfId="937" xr:uid="{00000000-0005-0000-0000-00009A030000}"/>
    <cellStyle name="C_공설운동진입(가실행)_남양주수량산출서(070307)" xfId="938" xr:uid="{00000000-0005-0000-0000-00009B030000}"/>
    <cellStyle name="C_공설운동진입(가실행)_사본 - 파주 북시티(이채)" xfId="939" xr:uid="{00000000-0005-0000-0000-00009C030000}"/>
    <cellStyle name="C_공설운동진입(가실행)_사본 - 파주 북시티(이채)_04028적산수량집계" xfId="940" xr:uid="{00000000-0005-0000-0000-00009D030000}"/>
    <cellStyle name="C_공설운동진입(가실행)_사본 - 파주 북시티(이채)_04028적산수량집계_남양주수량산출서(070307)" xfId="941" xr:uid="{00000000-0005-0000-0000-00009E030000}"/>
    <cellStyle name="C_공설운동진입(가실행)_사본 - 파주 북시티(이채)_남양주수량산출서(070307)" xfId="942" xr:uid="{00000000-0005-0000-0000-00009F030000}"/>
    <cellStyle name="C_공설운동진입(가실행)_파주 BOOK CITY(통보용)" xfId="943" xr:uid="{00000000-0005-0000-0000-0000A0030000}"/>
    <cellStyle name="C_공설운동진입(가실행)_파주 BOOK CITY(통보용)_04028적산수량집계" xfId="944" xr:uid="{00000000-0005-0000-0000-0000A1030000}"/>
    <cellStyle name="C_공설운동진입(가실행)_파주 BOOK CITY(통보용)_04028적산수량집계_남양주수량산출서(070307)" xfId="945" xr:uid="{00000000-0005-0000-0000-0000A2030000}"/>
    <cellStyle name="C_공설운동진입(가실행)_파주 BOOK CITY(통보용)_남양주수량산출서(070307)" xfId="946" xr:uid="{00000000-0005-0000-0000-0000A3030000}"/>
    <cellStyle name="C_공설운동진입(가실행)_파주 BOOK CITY가실행내역" xfId="947" xr:uid="{00000000-0005-0000-0000-0000A4030000}"/>
    <cellStyle name="C_공설운동진입(가실행)_파주 BOOK CITY가실행내역_04028적산수량집계" xfId="948" xr:uid="{00000000-0005-0000-0000-0000A5030000}"/>
    <cellStyle name="C_공설운동진입(가실행)_파주 BOOK CITY가실행내역_04028적산수량집계_남양주수량산출서(070307)" xfId="949" xr:uid="{00000000-0005-0000-0000-0000A6030000}"/>
    <cellStyle name="C_공설운동진입(가실행)_파주 BOOK CITY가실행내역_남양주수량산출서(070307)" xfId="950" xr:uid="{00000000-0005-0000-0000-0000A7030000}"/>
    <cellStyle name="C_공설운동진입(가실행)_파주 북시티(이채)제출" xfId="951" xr:uid="{00000000-0005-0000-0000-0000A8030000}"/>
    <cellStyle name="C_공설운동진입(가실행)_파주 북시티(이채)제출_04028적산수량집계" xfId="952" xr:uid="{00000000-0005-0000-0000-0000A9030000}"/>
    <cellStyle name="C_공설운동진입(가실행)_파주 북시티(이채)제출_04028적산수량집계_남양주수량산출서(070307)" xfId="953" xr:uid="{00000000-0005-0000-0000-0000AA030000}"/>
    <cellStyle name="C_공설운동진입(가실행)_파주 북시티(이채)제출_남양주수량산출서(070307)" xfId="954" xr:uid="{00000000-0005-0000-0000-0000AB030000}"/>
    <cellStyle name="C_공설운동진입(가실행)_파주 북시티(전체)제출(변경전)" xfId="955" xr:uid="{00000000-0005-0000-0000-0000AC030000}"/>
    <cellStyle name="C_공설운동진입(가실행)_파주 북시티(전체)제출(변경전)_04028적산수량집계" xfId="956" xr:uid="{00000000-0005-0000-0000-0000AD030000}"/>
    <cellStyle name="C_공설운동진입(가실행)_파주 북시티(전체)제출(변경전)_04028적산수량집계_남양주수량산출서(070307)" xfId="957" xr:uid="{00000000-0005-0000-0000-0000AE030000}"/>
    <cellStyle name="C_공설운동진입(가실행)_파주 북시티(전체)제출(변경전)_남양주수량산출서(070307)" xfId="958" xr:uid="{00000000-0005-0000-0000-0000AF030000}"/>
    <cellStyle name="C_남양주수량산출서(070307)" xfId="959" xr:uid="{00000000-0005-0000-0000-0000B0030000}"/>
    <cellStyle name="C_사본 - 파주 북시티(이채)" xfId="960" xr:uid="{00000000-0005-0000-0000-0000B1030000}"/>
    <cellStyle name="C_사본 - 파주 북시티(이채)_04028적산수량집계" xfId="961" xr:uid="{00000000-0005-0000-0000-0000B2030000}"/>
    <cellStyle name="C_사본 - 파주 북시티(이채)_04028적산수량집계_남양주수량산출서(070307)" xfId="962" xr:uid="{00000000-0005-0000-0000-0000B3030000}"/>
    <cellStyle name="C_사본 - 파주 북시티(이채)_남양주수량산출서(070307)" xfId="963" xr:uid="{00000000-0005-0000-0000-0000B4030000}"/>
    <cellStyle name="C_토목내역서" xfId="964" xr:uid="{00000000-0005-0000-0000-0000B5030000}"/>
    <cellStyle name="C_토목내역서_04028적산수량집계" xfId="965" xr:uid="{00000000-0005-0000-0000-0000B6030000}"/>
    <cellStyle name="C_토목내역서_04028적산수량집계_남양주수량산출서(070307)" xfId="966" xr:uid="{00000000-0005-0000-0000-0000B7030000}"/>
    <cellStyle name="C_토목내역서_BOOKCITY(전기)" xfId="967" xr:uid="{00000000-0005-0000-0000-0000B8030000}"/>
    <cellStyle name="C_토목내역서_BOOKCITY(전기)_04028적산수량집계" xfId="968" xr:uid="{00000000-0005-0000-0000-0000B9030000}"/>
    <cellStyle name="C_토목내역서_BOOKCITY(전기)_04028적산수량집계_남양주수량산출서(070307)" xfId="969" xr:uid="{00000000-0005-0000-0000-0000BA030000}"/>
    <cellStyle name="C_토목내역서_BOOKCITY(전기)_남양주수량산출서(070307)" xfId="970" xr:uid="{00000000-0005-0000-0000-0000BB030000}"/>
    <cellStyle name="C_토목내역서_공설운동진입(가실행)" xfId="971" xr:uid="{00000000-0005-0000-0000-0000BC030000}"/>
    <cellStyle name="C_토목내역서_공설운동진입(가실행)_04028적산수량집계" xfId="972" xr:uid="{00000000-0005-0000-0000-0000BD030000}"/>
    <cellStyle name="C_토목내역서_공설운동진입(가실행)_04028적산수량집계_남양주수량산출서(070307)" xfId="973" xr:uid="{00000000-0005-0000-0000-0000BE030000}"/>
    <cellStyle name="C_토목내역서_공설운동진입(가실행)_BOOKCITY(전기)" xfId="974" xr:uid="{00000000-0005-0000-0000-0000BF030000}"/>
    <cellStyle name="C_토목내역서_공설운동진입(가실행)_BOOKCITY(전기)_04028적산수량집계" xfId="975" xr:uid="{00000000-0005-0000-0000-0000C0030000}"/>
    <cellStyle name="C_토목내역서_공설운동진입(가실행)_BOOKCITY(전기)_04028적산수량집계_남양주수량산출서(070307)" xfId="976" xr:uid="{00000000-0005-0000-0000-0000C1030000}"/>
    <cellStyle name="C_토목내역서_공설운동진입(가실행)_BOOKCITY(전기)_남양주수량산출서(070307)" xfId="977" xr:uid="{00000000-0005-0000-0000-0000C2030000}"/>
    <cellStyle name="C_토목내역서_공설운동진입(가실행)_남양주수량산출서(070307)" xfId="978" xr:uid="{00000000-0005-0000-0000-0000C3030000}"/>
    <cellStyle name="C_토목내역서_공설운동진입(가실행)_사본 - 파주 북시티(이채)" xfId="979" xr:uid="{00000000-0005-0000-0000-0000C4030000}"/>
    <cellStyle name="C_토목내역서_공설운동진입(가실행)_사본 - 파주 북시티(이채)_04028적산수량집계" xfId="980" xr:uid="{00000000-0005-0000-0000-0000C5030000}"/>
    <cellStyle name="C_토목내역서_공설운동진입(가실행)_사본 - 파주 북시티(이채)_04028적산수량집계_남양주수량산출서(070307)" xfId="981" xr:uid="{00000000-0005-0000-0000-0000C6030000}"/>
    <cellStyle name="C_토목내역서_공설운동진입(가실행)_사본 - 파주 북시티(이채)_남양주수량산출서(070307)" xfId="982" xr:uid="{00000000-0005-0000-0000-0000C7030000}"/>
    <cellStyle name="C_토목내역서_공설운동진입(가실행)_파주 BOOK CITY(통보용)" xfId="983" xr:uid="{00000000-0005-0000-0000-0000C8030000}"/>
    <cellStyle name="C_토목내역서_공설운동진입(가실행)_파주 BOOK CITY(통보용)_04028적산수량집계" xfId="984" xr:uid="{00000000-0005-0000-0000-0000C9030000}"/>
    <cellStyle name="C_토목내역서_공설운동진입(가실행)_파주 BOOK CITY(통보용)_04028적산수량집계_남양주수량산출서(070307)" xfId="985" xr:uid="{00000000-0005-0000-0000-0000CA030000}"/>
    <cellStyle name="C_토목내역서_공설운동진입(가실행)_파주 BOOK CITY(통보용)_남양주수량산출서(070307)" xfId="986" xr:uid="{00000000-0005-0000-0000-0000CB030000}"/>
    <cellStyle name="C_토목내역서_공설운동진입(가실행)_파주 BOOK CITY가실행내역" xfId="987" xr:uid="{00000000-0005-0000-0000-0000CC030000}"/>
    <cellStyle name="C_토목내역서_공설운동진입(가실행)_파주 BOOK CITY가실행내역_04028적산수량집계" xfId="988" xr:uid="{00000000-0005-0000-0000-0000CD030000}"/>
    <cellStyle name="C_토목내역서_공설운동진입(가실행)_파주 BOOK CITY가실행내역_04028적산수량집계_남양주수량산출서(070307)" xfId="989" xr:uid="{00000000-0005-0000-0000-0000CE030000}"/>
    <cellStyle name="C_토목내역서_공설운동진입(가실행)_파주 BOOK CITY가실행내역_남양주수량산출서(070307)" xfId="990" xr:uid="{00000000-0005-0000-0000-0000CF030000}"/>
    <cellStyle name="C_토목내역서_공설운동진입(가실행)_파주 북시티(이채)제출" xfId="991" xr:uid="{00000000-0005-0000-0000-0000D0030000}"/>
    <cellStyle name="C_토목내역서_공설운동진입(가실행)_파주 북시티(이채)제출_04028적산수량집계" xfId="992" xr:uid="{00000000-0005-0000-0000-0000D1030000}"/>
    <cellStyle name="C_토목내역서_공설운동진입(가실행)_파주 북시티(이채)제출_04028적산수량집계_남양주수량산출서(070307)" xfId="993" xr:uid="{00000000-0005-0000-0000-0000D2030000}"/>
    <cellStyle name="C_토목내역서_공설운동진입(가실행)_파주 북시티(이채)제출_남양주수량산출서(070307)" xfId="994" xr:uid="{00000000-0005-0000-0000-0000D3030000}"/>
    <cellStyle name="C_토목내역서_공설운동진입(가실행)_파주 북시티(전체)제출(변경전)" xfId="995" xr:uid="{00000000-0005-0000-0000-0000D4030000}"/>
    <cellStyle name="C_토목내역서_공설운동진입(가실행)_파주 북시티(전체)제출(변경전)_04028적산수량집계" xfId="996" xr:uid="{00000000-0005-0000-0000-0000D5030000}"/>
    <cellStyle name="C_토목내역서_공설운동진입(가실행)_파주 북시티(전체)제출(변경전)_04028적산수량집계_남양주수량산출서(070307)" xfId="997" xr:uid="{00000000-0005-0000-0000-0000D6030000}"/>
    <cellStyle name="C_토목내역서_공설운동진입(가실행)_파주 북시티(전체)제출(변경전)_남양주수량산출서(070307)" xfId="998" xr:uid="{00000000-0005-0000-0000-0000D7030000}"/>
    <cellStyle name="C_토목내역서_남양주수량산출서(070307)" xfId="999" xr:uid="{00000000-0005-0000-0000-0000D8030000}"/>
    <cellStyle name="C_토목내역서_사본 - 파주 북시티(이채)" xfId="1000" xr:uid="{00000000-0005-0000-0000-0000D9030000}"/>
    <cellStyle name="C_토목내역서_사본 - 파주 북시티(이채)_04028적산수량집계" xfId="1001" xr:uid="{00000000-0005-0000-0000-0000DA030000}"/>
    <cellStyle name="C_토목내역서_사본 - 파주 북시티(이채)_04028적산수량집계_남양주수량산출서(070307)" xfId="1002" xr:uid="{00000000-0005-0000-0000-0000DB030000}"/>
    <cellStyle name="C_토목내역서_사본 - 파주 북시티(이채)_남양주수량산출서(070307)" xfId="1003" xr:uid="{00000000-0005-0000-0000-0000DC030000}"/>
    <cellStyle name="C_토목내역서_파주 BOOK CITY(통보용)" xfId="1004" xr:uid="{00000000-0005-0000-0000-0000DD030000}"/>
    <cellStyle name="C_토목내역서_파주 BOOK CITY(통보용)_04028적산수량집계" xfId="1005" xr:uid="{00000000-0005-0000-0000-0000DE030000}"/>
    <cellStyle name="C_토목내역서_파주 BOOK CITY(통보용)_04028적산수량집계_남양주수량산출서(070307)" xfId="1006" xr:uid="{00000000-0005-0000-0000-0000DF030000}"/>
    <cellStyle name="C_토목내역서_파주 BOOK CITY(통보용)_남양주수량산출서(070307)" xfId="1007" xr:uid="{00000000-0005-0000-0000-0000E0030000}"/>
    <cellStyle name="C_토목내역서_파주 BOOK CITY가실행내역" xfId="1008" xr:uid="{00000000-0005-0000-0000-0000E1030000}"/>
    <cellStyle name="C_토목내역서_파주 BOOK CITY가실행내역_04028적산수량집계" xfId="1009" xr:uid="{00000000-0005-0000-0000-0000E2030000}"/>
    <cellStyle name="C_토목내역서_파주 BOOK CITY가실행내역_04028적산수량집계_남양주수량산출서(070307)" xfId="1010" xr:uid="{00000000-0005-0000-0000-0000E3030000}"/>
    <cellStyle name="C_토목내역서_파주 BOOK CITY가실행내역_남양주수량산출서(070307)" xfId="1011" xr:uid="{00000000-0005-0000-0000-0000E4030000}"/>
    <cellStyle name="C_토목내역서_파주 북시티(이채)제출" xfId="1012" xr:uid="{00000000-0005-0000-0000-0000E5030000}"/>
    <cellStyle name="C_토목내역서_파주 북시티(이채)제출_04028적산수량집계" xfId="1013" xr:uid="{00000000-0005-0000-0000-0000E6030000}"/>
    <cellStyle name="C_토목내역서_파주 북시티(이채)제출_04028적산수량집계_남양주수량산출서(070307)" xfId="1014" xr:uid="{00000000-0005-0000-0000-0000E7030000}"/>
    <cellStyle name="C_토목내역서_파주 북시티(이채)제출_남양주수량산출서(070307)" xfId="1015" xr:uid="{00000000-0005-0000-0000-0000E8030000}"/>
    <cellStyle name="C_토목내역서_파주 북시티(전체)제출(변경전)" xfId="1016" xr:uid="{00000000-0005-0000-0000-0000E9030000}"/>
    <cellStyle name="C_토목내역서_파주 북시티(전체)제출(변경전)_04028적산수량집계" xfId="1017" xr:uid="{00000000-0005-0000-0000-0000EA030000}"/>
    <cellStyle name="C_토목내역서_파주 북시티(전체)제출(변경전)_04028적산수량집계_남양주수량산출서(070307)" xfId="1018" xr:uid="{00000000-0005-0000-0000-0000EB030000}"/>
    <cellStyle name="C_토목내역서_파주 북시티(전체)제출(변경전)_남양주수량산출서(070307)" xfId="1019" xr:uid="{00000000-0005-0000-0000-0000EC030000}"/>
    <cellStyle name="C_파주 BOOK CITY(통보용)" xfId="1020" xr:uid="{00000000-0005-0000-0000-0000ED030000}"/>
    <cellStyle name="C_파주 BOOK CITY(통보용)_04028적산수량집계" xfId="1021" xr:uid="{00000000-0005-0000-0000-0000EE030000}"/>
    <cellStyle name="C_파주 BOOK CITY(통보용)_04028적산수량집계_남양주수량산출서(070307)" xfId="1022" xr:uid="{00000000-0005-0000-0000-0000EF030000}"/>
    <cellStyle name="C_파주 BOOK CITY(통보용)_남양주수량산출서(070307)" xfId="1023" xr:uid="{00000000-0005-0000-0000-0000F0030000}"/>
    <cellStyle name="C_파주 BOOK CITY가실행내역" xfId="1024" xr:uid="{00000000-0005-0000-0000-0000F1030000}"/>
    <cellStyle name="C_파주 BOOK CITY가실행내역_04028적산수량집계" xfId="1025" xr:uid="{00000000-0005-0000-0000-0000F2030000}"/>
    <cellStyle name="C_파주 BOOK CITY가실행내역_04028적산수량집계_남양주수량산출서(070307)" xfId="1026" xr:uid="{00000000-0005-0000-0000-0000F3030000}"/>
    <cellStyle name="C_파주 BOOK CITY가실행내역_남양주수량산출서(070307)" xfId="1027" xr:uid="{00000000-0005-0000-0000-0000F4030000}"/>
    <cellStyle name="C_파주 북시티(이채)제출" xfId="1028" xr:uid="{00000000-0005-0000-0000-0000F5030000}"/>
    <cellStyle name="C_파주 북시티(이채)제출_04028적산수량집계" xfId="1029" xr:uid="{00000000-0005-0000-0000-0000F6030000}"/>
    <cellStyle name="C_파주 북시티(이채)제출_04028적산수량집계_남양주수량산출서(070307)" xfId="1030" xr:uid="{00000000-0005-0000-0000-0000F7030000}"/>
    <cellStyle name="C_파주 북시티(이채)제출_남양주수량산출서(070307)" xfId="1031" xr:uid="{00000000-0005-0000-0000-0000F8030000}"/>
    <cellStyle name="C_파주 북시티(전체)제출(변경전)" xfId="1032" xr:uid="{00000000-0005-0000-0000-0000F9030000}"/>
    <cellStyle name="C_파주 북시티(전체)제출(변경전)_04028적산수량집계" xfId="1033" xr:uid="{00000000-0005-0000-0000-0000FA030000}"/>
    <cellStyle name="C_파주 북시티(전체)제출(변경전)_04028적산수량집계_남양주수량산출서(070307)" xfId="1034" xr:uid="{00000000-0005-0000-0000-0000FB030000}"/>
    <cellStyle name="C_파주 북시티(전체)제출(변경전)_남양주수량산출서(070307)" xfId="1035" xr:uid="{00000000-0005-0000-0000-0000FC030000}"/>
    <cellStyle name="C¡ERIA￠R¡×¡§¡I_¡ERic￠R¡×u¡ERA￠R¡×￠Rⓒ­I￠R¡×￠Rⓒ­¡ER¡§￠R AN¡ER¡§￠Re " xfId="1036" xr:uid="{00000000-0005-0000-0000-0000FD030000}"/>
    <cellStyle name="C¡ÍA¨ª_  FAB AIA¢´  " xfId="1037" xr:uid="{00000000-0005-0000-0000-0000FE030000}"/>
    <cellStyle name="C¡IA¨ª_ 1-3 " xfId="1038" xr:uid="{00000000-0005-0000-0000-0000FF030000}"/>
    <cellStyle name="C¡ÍA¨ª_¡Æ©øAI OXIDE " xfId="1039" xr:uid="{00000000-0005-0000-0000-000000040000}"/>
    <cellStyle name="C¡IA¨ª_¡Æu￠￢RBS('98) " xfId="1040" xr:uid="{00000000-0005-0000-0000-000001040000}"/>
    <cellStyle name="C¡ÍA¨ª_¡íoE©÷¡¾a¡¤IAo " xfId="1041" xr:uid="{00000000-0005-0000-0000-000002040000}"/>
    <cellStyle name="C¡IA¨ª_¡ioEⓒ÷¡¾a¡¤IAo " xfId="1042" xr:uid="{00000000-0005-0000-0000-000003040000}"/>
    <cellStyle name="C¡ÍA¨ª_03 " xfId="1043" xr:uid="{00000000-0005-0000-0000-000004040000}"/>
    <cellStyle name="C¡IA¨ª_12￠?u " xfId="1044" xr:uid="{00000000-0005-0000-0000-000005040000}"/>
    <cellStyle name="C¡ÍA¨ª_12AO " xfId="1045" xr:uid="{00000000-0005-0000-0000-000006040000}"/>
    <cellStyle name="C¡IA¨ª_Ac¡Æi¡Æu￠￢R " xfId="1046" xr:uid="{00000000-0005-0000-0000-000007040000}"/>
    <cellStyle name="C¡ÍA¨ª_C¡ÍAo " xfId="1047" xr:uid="{00000000-0005-0000-0000-000008040000}"/>
    <cellStyle name="C¡IA¨ª_CD-ROM " xfId="1048" xr:uid="{00000000-0005-0000-0000-000009040000}"/>
    <cellStyle name="C¡ÍA¨ª_Sheet1_4PART " xfId="1049" xr:uid="{00000000-0005-0000-0000-00000A040000}"/>
    <cellStyle name="C￠RIA¡§¨￡_  FAB AIA¡E￠￥  " xfId="1050" xr:uid="{00000000-0005-0000-0000-00000B040000}"/>
    <cellStyle name="C￥AØ_  FAB AIA¤  " xfId="1051" xr:uid="{00000000-0005-0000-0000-00000C040000}"/>
    <cellStyle name="Ç¥ÁØ_´ëºñÇ¥" xfId="1052" xr:uid="{00000000-0005-0000-0000-00000D040000}"/>
    <cellStyle name="C￥AØ_´eºnC￥ (2)_1_ºI´eAa°ø " xfId="1053" xr:uid="{00000000-0005-0000-0000-00000E040000}"/>
    <cellStyle name="Ç¥ÁØ_´ëºñÇ¥ (2)_1_ºÎ´ëÅä°ø " xfId="1054" xr:uid="{00000000-0005-0000-0000-00000F040000}"/>
    <cellStyle name="C￥AØ_´eºnC￥ (2)_ºI´eAa°ø " xfId="1055" xr:uid="{00000000-0005-0000-0000-000010040000}"/>
    <cellStyle name="Ç¥ÁØ_´ëºñÇ¥ (2)_ºÎ´ëÅä°ø " xfId="1056" xr:uid="{00000000-0005-0000-0000-000011040000}"/>
    <cellStyle name="C￥AØ_¿­¸° INT" xfId="1057" xr:uid="{00000000-0005-0000-0000-000012040000}"/>
    <cellStyle name="Ç¥ÁØ_¿µ¾÷ÇöÈ² " xfId="1058" xr:uid="{00000000-0005-0000-0000-000013040000}"/>
    <cellStyle name="C￥AØ_¿ø°¡ºÐ¼R" xfId="1059" xr:uid="{00000000-0005-0000-0000-000014040000}"/>
    <cellStyle name="Ç¥ÁØ_±³À°ÈÆ·Ãºñ(ºÎ¼­º°)" xfId="1060" xr:uid="{00000000-0005-0000-0000-000015040000}"/>
    <cellStyle name="C￥AØ_≫c¾÷ºIº° AN°e " xfId="1061" xr:uid="{00000000-0005-0000-0000-000016040000}"/>
    <cellStyle name="Ç¥ÁØ_°£Á¢ºñ " xfId="1062" xr:uid="{00000000-0005-0000-0000-000017040000}"/>
    <cellStyle name="C￥AØ_°³AI OXIDE " xfId="1063" xr:uid="{00000000-0005-0000-0000-000018040000}"/>
    <cellStyle name="Ç¥ÁØ_°ü¸®BS('98) " xfId="1064" xr:uid="{00000000-0005-0000-0000-000019040000}"/>
    <cellStyle name="C￥AØ_03 " xfId="1065" xr:uid="{00000000-0005-0000-0000-00001A040000}"/>
    <cellStyle name="Ç¥ÁØ_0N-HANDLING " xfId="1066" xr:uid="{00000000-0005-0000-0000-00001B040000}"/>
    <cellStyle name="C￥AØ_¾c½A " xfId="1067" xr:uid="{00000000-0005-0000-0000-00001C040000}"/>
    <cellStyle name="Ç¥ÁØ_¹æÀ½º® " xfId="1068" xr:uid="{00000000-0005-0000-0000-00001D040000}"/>
    <cellStyle name="C￥AØ_53AO " xfId="1069" xr:uid="{00000000-0005-0000-0000-00001E040000}"/>
    <cellStyle name="Ç¥ÁØ_Àç°í°ü¸® " xfId="1070" xr:uid="{00000000-0005-0000-0000-00001F040000}"/>
    <cellStyle name="C￥AØ_AN°y(1.25) " xfId="1071" xr:uid="{00000000-0005-0000-0000-000020040000}"/>
    <cellStyle name="Ç¥ÁØ_Àü·Â¼ÕÀÍºÐ¼®" xfId="1072" xr:uid="{00000000-0005-0000-0000-000021040000}"/>
    <cellStyle name="C￥AØ_Au·A¼OAIºÐ¼R" xfId="1073" xr:uid="{00000000-0005-0000-0000-000022040000}"/>
    <cellStyle name="Ç¥ÁØ_Áý°èÇ¥(2¿ù) " xfId="1074" xr:uid="{00000000-0005-0000-0000-000023040000}"/>
    <cellStyle name="C￥AØ_C￥Ao " xfId="1075" xr:uid="{00000000-0005-0000-0000-000024040000}"/>
    <cellStyle name="Ç¥ÁØ_CD-ROM " xfId="1076" xr:uid="{00000000-0005-0000-0000-000025040000}"/>
    <cellStyle name="C￥AØ_PERSONAL" xfId="1077" xr:uid="{00000000-0005-0000-0000-000026040000}"/>
    <cellStyle name="Ç¥ÁØ_RESULTS" xfId="1078" xr:uid="{00000000-0005-0000-0000-000027040000}"/>
    <cellStyle name="Calc Currency (0)" xfId="1079" xr:uid="{00000000-0005-0000-0000-000028040000}"/>
    <cellStyle name="Calc Currency (2)" xfId="1080" xr:uid="{00000000-0005-0000-0000-000029040000}"/>
    <cellStyle name="Calc Percent (0)" xfId="1081" xr:uid="{00000000-0005-0000-0000-00002A040000}"/>
    <cellStyle name="Calc Percent (1)" xfId="1082" xr:uid="{00000000-0005-0000-0000-00002B040000}"/>
    <cellStyle name="Calc Percent (2)" xfId="1083" xr:uid="{00000000-0005-0000-0000-00002C040000}"/>
    <cellStyle name="Calc Units (0)" xfId="1084" xr:uid="{00000000-0005-0000-0000-00002D040000}"/>
    <cellStyle name="Calc Units (1)" xfId="1085" xr:uid="{00000000-0005-0000-0000-00002E040000}"/>
    <cellStyle name="Calc Units (2)" xfId="1086" xr:uid="{00000000-0005-0000-0000-00002F040000}"/>
    <cellStyle name="category" xfId="1087" xr:uid="{00000000-0005-0000-0000-000030040000}"/>
    <cellStyle name="CIAIÆU¸μAⓒ" xfId="1088" xr:uid="{00000000-0005-0000-0000-000031040000}"/>
    <cellStyle name="Cmma_을지 (2)_갑지 (2)_집계표 (2)_집계표 (3)_견적서 (2)" xfId="1089" xr:uid="{00000000-0005-0000-0000-000032040000}"/>
    <cellStyle name="ⓒo" xfId="1090" xr:uid="{00000000-0005-0000-0000-000033040000}"/>
    <cellStyle name="Co≫e" xfId="1091" xr:uid="{00000000-0005-0000-0000-000034040000}"/>
    <cellStyle name="Comma" xfId="1092" xr:uid="{00000000-0005-0000-0000-000035040000}"/>
    <cellStyle name="Comma  - Style2" xfId="1093" xr:uid="{00000000-0005-0000-0000-000036040000}"/>
    <cellStyle name="Comma  - Style3" xfId="1094" xr:uid="{00000000-0005-0000-0000-000037040000}"/>
    <cellStyle name="Comma  - Style4" xfId="1095" xr:uid="{00000000-0005-0000-0000-000038040000}"/>
    <cellStyle name="Comma  - Style5" xfId="1096" xr:uid="{00000000-0005-0000-0000-000039040000}"/>
    <cellStyle name="Comma  - Style6" xfId="1097" xr:uid="{00000000-0005-0000-0000-00003A040000}"/>
    <cellStyle name="Comma  - Style7" xfId="1098" xr:uid="{00000000-0005-0000-0000-00003B040000}"/>
    <cellStyle name="Comma  - Style8" xfId="1099" xr:uid="{00000000-0005-0000-0000-00003C040000}"/>
    <cellStyle name="Comma [0]" xfId="1100" xr:uid="{00000000-0005-0000-0000-00003D040000}"/>
    <cellStyle name="Comma [00]" xfId="1101" xr:uid="{00000000-0005-0000-0000-00003E040000}"/>
    <cellStyle name="comma zerodec" xfId="1102" xr:uid="{00000000-0005-0000-0000-00003F040000}"/>
    <cellStyle name="Comma_ SG&amp;A Bridge " xfId="1103" xr:uid="{00000000-0005-0000-0000-000040040000}"/>
    <cellStyle name="Comma0" xfId="1104" xr:uid="{00000000-0005-0000-0000-000041040000}"/>
    <cellStyle name="Copied" xfId="1105" xr:uid="{00000000-0005-0000-0000-000042040000}"/>
    <cellStyle name="Curren?_x0012_퐀_x0017_?" xfId="1106" xr:uid="{00000000-0005-0000-0000-000043040000}"/>
    <cellStyle name="Currency" xfId="1107" xr:uid="{00000000-0005-0000-0000-000044040000}"/>
    <cellStyle name="Currency [0]" xfId="1108" xr:uid="{00000000-0005-0000-0000-000045040000}"/>
    <cellStyle name="Currency [00]" xfId="1109" xr:uid="{00000000-0005-0000-0000-000046040000}"/>
    <cellStyle name="Currency_ SG&amp;A Bridge " xfId="1110" xr:uid="{00000000-0005-0000-0000-000047040000}"/>
    <cellStyle name="Currency0" xfId="1111" xr:uid="{00000000-0005-0000-0000-000048040000}"/>
    <cellStyle name="Currency1" xfId="1112" xr:uid="{00000000-0005-0000-0000-000049040000}"/>
    <cellStyle name="Date" xfId="1113" xr:uid="{00000000-0005-0000-0000-00004A040000}"/>
    <cellStyle name="Date Short" xfId="1114" xr:uid="{00000000-0005-0000-0000-00004B040000}"/>
    <cellStyle name="Date_공사개요(무궁화)" xfId="1115" xr:uid="{00000000-0005-0000-0000-00004C040000}"/>
    <cellStyle name="DELTA" xfId="1116" xr:uid="{00000000-0005-0000-0000-00004D040000}"/>
    <cellStyle name="Dezimal [0]_Ausdruck RUND (D)" xfId="1117" xr:uid="{00000000-0005-0000-0000-00004E040000}"/>
    <cellStyle name="Dezimal_Ausdruck RUND (D)" xfId="1118" xr:uid="{00000000-0005-0000-0000-00004F040000}"/>
    <cellStyle name="Dollar (zero dec)" xfId="1119" xr:uid="{00000000-0005-0000-0000-000050040000}"/>
    <cellStyle name="E­æo±ae￡" xfId="1120" xr:uid="{00000000-0005-0000-0000-000051040000}"/>
    <cellStyle name="E­æo±ae￡0" xfId="1121" xr:uid="{00000000-0005-0000-0000-000052040000}"/>
    <cellStyle name="Enter Currency (0)" xfId="1122" xr:uid="{00000000-0005-0000-0000-000053040000}"/>
    <cellStyle name="Enter Currency (2)" xfId="1123" xr:uid="{00000000-0005-0000-0000-000054040000}"/>
    <cellStyle name="Enter Units (0)" xfId="1124" xr:uid="{00000000-0005-0000-0000-000055040000}"/>
    <cellStyle name="Enter Units (1)" xfId="1125" xr:uid="{00000000-0005-0000-0000-000056040000}"/>
    <cellStyle name="Enter Units (2)" xfId="1126" xr:uid="{00000000-0005-0000-0000-000057040000}"/>
    <cellStyle name="Entered" xfId="1127" xr:uid="{00000000-0005-0000-0000-000058040000}"/>
    <cellStyle name="Euro" xfId="1128" xr:uid="{00000000-0005-0000-0000-000059040000}"/>
    <cellStyle name="F2" xfId="1129" xr:uid="{00000000-0005-0000-0000-00005A040000}"/>
    <cellStyle name="F3" xfId="1130" xr:uid="{00000000-0005-0000-0000-00005B040000}"/>
    <cellStyle name="F4" xfId="1131" xr:uid="{00000000-0005-0000-0000-00005C040000}"/>
    <cellStyle name="F5" xfId="1132" xr:uid="{00000000-0005-0000-0000-00005D040000}"/>
    <cellStyle name="F6" xfId="1133" xr:uid="{00000000-0005-0000-0000-00005E040000}"/>
    <cellStyle name="F7" xfId="1134" xr:uid="{00000000-0005-0000-0000-00005F040000}"/>
    <cellStyle name="F8" xfId="1135" xr:uid="{00000000-0005-0000-0000-000060040000}"/>
    <cellStyle name="Fixed" xfId="1136" xr:uid="{00000000-0005-0000-0000-000061040000}"/>
    <cellStyle name="Followed Hyperlink" xfId="1137" xr:uid="{00000000-0005-0000-0000-000062040000}"/>
    <cellStyle name="G10" xfId="1138" xr:uid="{00000000-0005-0000-0000-000063040000}"/>
    <cellStyle name="Grey" xfId="1139" xr:uid="{00000000-0005-0000-0000-000064040000}"/>
    <cellStyle name="H1" xfId="1140" xr:uid="{00000000-0005-0000-0000-000065040000}"/>
    <cellStyle name="H2" xfId="1141" xr:uid="{00000000-0005-0000-0000-000066040000}"/>
    <cellStyle name="HEADER" xfId="1142" xr:uid="{00000000-0005-0000-0000-000067040000}"/>
    <cellStyle name="Header1" xfId="1143" xr:uid="{00000000-0005-0000-0000-000068040000}"/>
    <cellStyle name="Header2" xfId="1144" xr:uid="{00000000-0005-0000-0000-000069040000}"/>
    <cellStyle name="Heading 1" xfId="1145" xr:uid="{00000000-0005-0000-0000-00006A040000}"/>
    <cellStyle name="Heading 2" xfId="1146" xr:uid="{00000000-0005-0000-0000-00006B040000}"/>
    <cellStyle name="HEADING1" xfId="1147" xr:uid="{00000000-0005-0000-0000-00006C040000}"/>
    <cellStyle name="HEADING2" xfId="1148" xr:uid="{00000000-0005-0000-0000-00006D040000}"/>
    <cellStyle name="HEADINGS" xfId="1149" xr:uid="{00000000-0005-0000-0000-00006E040000}"/>
    <cellStyle name="HEADINGSTOP" xfId="1150" xr:uid="{00000000-0005-0000-0000-00006F040000}"/>
    <cellStyle name="Helv8_PFD4.XLS" xfId="1151" xr:uid="{00000000-0005-0000-0000-000070040000}"/>
    <cellStyle name="HIGHLIGHT" xfId="1152" xr:uid="{00000000-0005-0000-0000-000071040000}"/>
    <cellStyle name="Hyperlink" xfId="1153" xr:uid="{00000000-0005-0000-0000-000072040000}"/>
    <cellStyle name="Input [yellow]" xfId="1154" xr:uid="{00000000-0005-0000-0000-000073040000}"/>
    <cellStyle name="L`" xfId="1155" xr:uid="{00000000-0005-0000-0000-000074040000}"/>
    <cellStyle name="Link Currency (0)" xfId="1156" xr:uid="{00000000-0005-0000-0000-000075040000}"/>
    <cellStyle name="Link Currency (2)" xfId="1157" xr:uid="{00000000-0005-0000-0000-000076040000}"/>
    <cellStyle name="Link Units (0)" xfId="1158" xr:uid="{00000000-0005-0000-0000-000077040000}"/>
    <cellStyle name="Link Units (1)" xfId="1159" xr:uid="{00000000-0005-0000-0000-000078040000}"/>
    <cellStyle name="Link Units (2)" xfId="1160" xr:uid="{00000000-0005-0000-0000-000079040000}"/>
    <cellStyle name="Milliers [0]_Arabian Spec" xfId="1161" xr:uid="{00000000-0005-0000-0000-00007A040000}"/>
    <cellStyle name="Milliers_Arabian Spec" xfId="1162" xr:uid="{00000000-0005-0000-0000-00007B040000}"/>
    <cellStyle name="mma_CASH &amp; DSO" xfId="1163" xr:uid="{00000000-0005-0000-0000-00007C040000}"/>
    <cellStyle name="Model" xfId="1164" xr:uid="{00000000-0005-0000-0000-00007D040000}"/>
    <cellStyle name="Mon?aire [0]_Arabian Spec" xfId="1165" xr:uid="{00000000-0005-0000-0000-00007E040000}"/>
    <cellStyle name="Mon?aire_Arabian Spec" xfId="1166" xr:uid="{00000000-0005-0000-0000-00007F040000}"/>
    <cellStyle name="no dec" xfId="1167" xr:uid="{00000000-0005-0000-0000-000080040000}"/>
    <cellStyle name="Normal - Style1" xfId="1168" xr:uid="{00000000-0005-0000-0000-000081040000}"/>
    <cellStyle name="Normal - Style2" xfId="1169" xr:uid="{00000000-0005-0000-0000-000082040000}"/>
    <cellStyle name="Normal - Style3" xfId="1170" xr:uid="{00000000-0005-0000-0000-000083040000}"/>
    <cellStyle name="Normal - Style4" xfId="1171" xr:uid="{00000000-0005-0000-0000-000084040000}"/>
    <cellStyle name="Normal - Style5" xfId="1172" xr:uid="{00000000-0005-0000-0000-000085040000}"/>
    <cellStyle name="Normal - Style6" xfId="1173" xr:uid="{00000000-0005-0000-0000-000086040000}"/>
    <cellStyle name="Normal - Style7" xfId="1174" xr:uid="{00000000-0005-0000-0000-000087040000}"/>
    <cellStyle name="Normal - Style8" xfId="1175" xr:uid="{00000000-0005-0000-0000-000088040000}"/>
    <cellStyle name="Normal - 유형1" xfId="1176" xr:uid="{00000000-0005-0000-0000-000089040000}"/>
    <cellStyle name="Normal_ SG&amp;A Bridge " xfId="1177" xr:uid="{00000000-0005-0000-0000-00008A040000}"/>
    <cellStyle name="N䁯rmal_MCOE Summary (5)_98선급금" xfId="1178" xr:uid="{00000000-0005-0000-0000-00008B040000}"/>
    <cellStyle name="Œ…?æ맖?e [0.00]_laroux" xfId="1179" xr:uid="{00000000-0005-0000-0000-00008C040000}"/>
    <cellStyle name="Œ…?æ맖?e_laroux" xfId="1180" xr:uid="{00000000-0005-0000-0000-00008D040000}"/>
    <cellStyle name="oft Excel]_x000d__x000a_Comment=The open=/f lines load custom functions into the Paste Function list._x000d__x000a_Maximized=3_x000d__x000a_AutoFormat=" xfId="1181" xr:uid="{00000000-0005-0000-0000-00008E040000}"/>
    <cellStyle name="per.style" xfId="1182" xr:uid="{00000000-0005-0000-0000-00008F040000}"/>
    <cellStyle name="Percent" xfId="1183" xr:uid="{00000000-0005-0000-0000-000090040000}"/>
    <cellStyle name="Percent (0)" xfId="1184" xr:uid="{00000000-0005-0000-0000-000091040000}"/>
    <cellStyle name="Percent [0]" xfId="1185" xr:uid="{00000000-0005-0000-0000-000092040000}"/>
    <cellStyle name="Percent [00]" xfId="1186" xr:uid="{00000000-0005-0000-0000-000093040000}"/>
    <cellStyle name="Percent [2]" xfId="1187" xr:uid="{00000000-0005-0000-0000-000094040000}"/>
    <cellStyle name="Percent_#6 Temps &amp; Contractors" xfId="1188" xr:uid="{00000000-0005-0000-0000-000095040000}"/>
    <cellStyle name="PrePop Currency (0)" xfId="1189" xr:uid="{00000000-0005-0000-0000-000096040000}"/>
    <cellStyle name="PrePop Currency (2)" xfId="1190" xr:uid="{00000000-0005-0000-0000-000097040000}"/>
    <cellStyle name="PrePop Units (0)" xfId="1191" xr:uid="{00000000-0005-0000-0000-000098040000}"/>
    <cellStyle name="PrePop Units (1)" xfId="1192" xr:uid="{00000000-0005-0000-0000-000099040000}"/>
    <cellStyle name="PrePop Units (2)" xfId="1193" xr:uid="{00000000-0005-0000-0000-00009A040000}"/>
    <cellStyle name="PRICE2" xfId="1194" xr:uid="{00000000-0005-0000-0000-00009B040000}"/>
    <cellStyle name="regstoresfromspecstores" xfId="1195" xr:uid="{00000000-0005-0000-0000-00009C040000}"/>
    <cellStyle name="RevList" xfId="1196" xr:uid="{00000000-0005-0000-0000-00009D040000}"/>
    <cellStyle name="setup" xfId="1197" xr:uid="{00000000-0005-0000-0000-00009E040000}"/>
    <cellStyle name="SHADEDSTORES" xfId="1198" xr:uid="{00000000-0005-0000-0000-00009F040000}"/>
    <cellStyle name="specstores" xfId="1199" xr:uid="{00000000-0005-0000-0000-0000A0040000}"/>
    <cellStyle name="STANDARD" xfId="1200" xr:uid="{00000000-0005-0000-0000-0000A1040000}"/>
    <cellStyle name="STD" xfId="1201" xr:uid="{00000000-0005-0000-0000-0000A2040000}"/>
    <cellStyle name="Sub" xfId="1202" xr:uid="{00000000-0005-0000-0000-0000A3040000}"/>
    <cellStyle name="subhead" xfId="1203" xr:uid="{00000000-0005-0000-0000-0000A4040000}"/>
    <cellStyle name="Subtotal" xfId="1204" xr:uid="{00000000-0005-0000-0000-0000A5040000}"/>
    <cellStyle name="Text Indent A" xfId="1205" xr:uid="{00000000-0005-0000-0000-0000A6040000}"/>
    <cellStyle name="Text Indent B" xfId="1206" xr:uid="{00000000-0005-0000-0000-0000A7040000}"/>
    <cellStyle name="Text Indent C" xfId="1207" xr:uid="{00000000-0005-0000-0000-0000A8040000}"/>
    <cellStyle name="þ൚b⍼þ൪b⎨þൺb⏜þඊb␌þකb濰þඪb瀠þයb灌þ්b炈þ宐&lt;෢b濈þෲb濬þขb瀐þฒb瀰þ昰_x0018_⋸þ㤕䰀ጤܕ_x0008_" xfId="1208" xr:uid="{00000000-0005-0000-0000-0000A9040000}"/>
    <cellStyle name="Title" xfId="1209" xr:uid="{00000000-0005-0000-0000-0000AA040000}"/>
    <cellStyle name="title [1]" xfId="1210" xr:uid="{00000000-0005-0000-0000-0000AB040000}"/>
    <cellStyle name="title [2]" xfId="1211" xr:uid="{00000000-0005-0000-0000-0000AC040000}"/>
    <cellStyle name="Title2" xfId="1212" xr:uid="{00000000-0005-0000-0000-0000AD040000}"/>
    <cellStyle name="Total" xfId="1213" xr:uid="{00000000-0005-0000-0000-0000AE040000}"/>
    <cellStyle name="UM" xfId="1214" xr:uid="{00000000-0005-0000-0000-0000AF040000}"/>
    <cellStyle name="Unprot" xfId="1215" xr:uid="{00000000-0005-0000-0000-0000B0040000}"/>
    <cellStyle name="Unprot$" xfId="1216" xr:uid="{00000000-0005-0000-0000-0000B1040000}"/>
    <cellStyle name="Unprotect" xfId="1217" xr:uid="{00000000-0005-0000-0000-0000B2040000}"/>
    <cellStyle name="W?rung [0]_Ausdruck RUND (D)" xfId="1218" xr:uid="{00000000-0005-0000-0000-0000B3040000}"/>
    <cellStyle name="W?rung_Ausdruck RUND (D)" xfId="1219" xr:uid="{00000000-0005-0000-0000-0000B4040000}"/>
    <cellStyle name="μU¿¡ ¿A´A CIAIÆU¸μAⓒ" xfId="1220" xr:uid="{00000000-0005-0000-0000-0000B5040000}"/>
    <cellStyle name="ハイパーリンク" xfId="1221" xr:uid="{00000000-0005-0000-0000-0000B6040000}"/>
    <cellStyle name="ଃਁȋ⤂Ā飰ˠ" xfId="1222" xr:uid="{00000000-0005-0000-0000-0000B7040000}"/>
    <cellStyle name="|?ドE" xfId="1223" xr:uid="{00000000-0005-0000-0000-0000B8040000}"/>
    <cellStyle name="가." xfId="1224" xr:uid="{00000000-0005-0000-0000-0000B9040000}"/>
    <cellStyle name="강조색1 2" xfId="1225" xr:uid="{00000000-0005-0000-0000-0000BA040000}"/>
    <cellStyle name="강조색2 2" xfId="1226" xr:uid="{00000000-0005-0000-0000-0000BB040000}"/>
    <cellStyle name="강조색3 2" xfId="1227" xr:uid="{00000000-0005-0000-0000-0000BC040000}"/>
    <cellStyle name="강조색4 2" xfId="1228" xr:uid="{00000000-0005-0000-0000-0000BD040000}"/>
    <cellStyle name="강조색5 2" xfId="1229" xr:uid="{00000000-0005-0000-0000-0000BE040000}"/>
    <cellStyle name="강조색6 2" xfId="1230" xr:uid="{00000000-0005-0000-0000-0000BF040000}"/>
    <cellStyle name="견적" xfId="1231" xr:uid="{00000000-0005-0000-0000-0000C0040000}"/>
    <cellStyle name="경고문 2" xfId="1232" xr:uid="{00000000-0005-0000-0000-0000C1040000}"/>
    <cellStyle name="계산 2" xfId="1233" xr:uid="{00000000-0005-0000-0000-0000C2040000}"/>
    <cellStyle name="고정소숫점" xfId="1234" xr:uid="{00000000-0005-0000-0000-0000C3040000}"/>
    <cellStyle name="고정출력1" xfId="1235" xr:uid="{00000000-0005-0000-0000-0000C4040000}"/>
    <cellStyle name="고정출력2" xfId="1236" xr:uid="{00000000-0005-0000-0000-0000C5040000}"/>
    <cellStyle name="공사원가계산서(조경)" xfId="1237" xr:uid="{00000000-0005-0000-0000-0000C6040000}"/>
    <cellStyle name="공정제목" xfId="1238" xr:uid="{00000000-0005-0000-0000-0000C7040000}"/>
    <cellStyle name="기계" xfId="1239" xr:uid="{00000000-0005-0000-0000-0000C8040000}"/>
    <cellStyle name="끼_x0001_?" xfId="1240" xr:uid="{00000000-0005-0000-0000-0000C9040000}"/>
    <cellStyle name="나쁨 2" xfId="1241" xr:uid="{00000000-0005-0000-0000-0000CA040000}"/>
    <cellStyle name="날짜" xfId="1242" xr:uid="{00000000-0005-0000-0000-0000CB040000}"/>
    <cellStyle name="내역서" xfId="1243" xr:uid="{00000000-0005-0000-0000-0000CC040000}"/>
    <cellStyle name="단위" xfId="1244" xr:uid="{00000000-0005-0000-0000-0000CD040000}"/>
    <cellStyle name="단위(원)" xfId="1245" xr:uid="{00000000-0005-0000-0000-0000CE040000}"/>
    <cellStyle name="달러" xfId="1246" xr:uid="{00000000-0005-0000-0000-0000CF040000}"/>
    <cellStyle name="대기" xfId="1247" xr:uid="{00000000-0005-0000-0000-0000D0040000}"/>
    <cellStyle name="돋움채" xfId="1248" xr:uid="{00000000-0005-0000-0000-0000D1040000}"/>
    <cellStyle name="뒤에 오는 하이퍼링크" xfId="1249" xr:uid="{00000000-0005-0000-0000-0000D2040000}"/>
    <cellStyle name="똿뗦먛귟 [0.00]_laroux" xfId="1250" xr:uid="{00000000-0005-0000-0000-0000D3040000}"/>
    <cellStyle name="똿뗦먛귟_laroux" xfId="1251" xr:uid="{00000000-0005-0000-0000-0000D4040000}"/>
    <cellStyle name="메모 2" xfId="1252" xr:uid="{00000000-0005-0000-0000-0000D5040000}"/>
    <cellStyle name="믅됞 [0.00]_laroux" xfId="1253" xr:uid="{00000000-0005-0000-0000-0000D6040000}"/>
    <cellStyle name="믅됞_laroux" xfId="1254" xr:uid="{00000000-0005-0000-0000-0000D7040000}"/>
    <cellStyle name="백" xfId="1255" xr:uid="{00000000-0005-0000-0000-0000D8040000}"/>
    <cellStyle name="백_04028적산수량집계" xfId="1256" xr:uid="{00000000-0005-0000-0000-0000D9040000}"/>
    <cellStyle name="백_04028적산수량집계_남양주수량산출서(070307)" xfId="1257" xr:uid="{00000000-0005-0000-0000-0000DA040000}"/>
    <cellStyle name="백_BOOKCITY(전기)" xfId="1258" xr:uid="{00000000-0005-0000-0000-0000DB040000}"/>
    <cellStyle name="백_BOOKCITY(전기)_04028적산수량집계" xfId="1259" xr:uid="{00000000-0005-0000-0000-0000DC040000}"/>
    <cellStyle name="백_BOOKCITY(전기)_04028적산수량집계_남양주수량산출서(070307)" xfId="1260" xr:uid="{00000000-0005-0000-0000-0000DD040000}"/>
    <cellStyle name="백_BOOKCITY(전기)_남양주수량산출서(070307)" xfId="1261" xr:uid="{00000000-0005-0000-0000-0000DE040000}"/>
    <cellStyle name="백_공설운동진입(가실행)" xfId="1262" xr:uid="{00000000-0005-0000-0000-0000DF040000}"/>
    <cellStyle name="백_공설운동진입(가실행)_04028적산수량집계" xfId="1263" xr:uid="{00000000-0005-0000-0000-0000E0040000}"/>
    <cellStyle name="백_공설운동진입(가실행)_04028적산수량집계_남양주수량산출서(070307)" xfId="1264" xr:uid="{00000000-0005-0000-0000-0000E1040000}"/>
    <cellStyle name="백_공설운동진입(가실행)_BOOKCITY(전기)" xfId="1265" xr:uid="{00000000-0005-0000-0000-0000E2040000}"/>
    <cellStyle name="백_공설운동진입(가실행)_BOOKCITY(전기)_04028적산수량집계" xfId="1266" xr:uid="{00000000-0005-0000-0000-0000E3040000}"/>
    <cellStyle name="백_공설운동진입(가실행)_BOOKCITY(전기)_04028적산수량집계_남양주수량산출서(070307)" xfId="1267" xr:uid="{00000000-0005-0000-0000-0000E4040000}"/>
    <cellStyle name="백_공설운동진입(가실행)_BOOKCITY(전기)_남양주수량산출서(070307)" xfId="1268" xr:uid="{00000000-0005-0000-0000-0000E5040000}"/>
    <cellStyle name="백_공설운동진입(가실행)_남양주수량산출서(070307)" xfId="1269" xr:uid="{00000000-0005-0000-0000-0000E6040000}"/>
    <cellStyle name="백_공설운동진입(가실행)_사본 - 파주 북시티(이채)" xfId="1270" xr:uid="{00000000-0005-0000-0000-0000E7040000}"/>
    <cellStyle name="백_공설운동진입(가실행)_사본 - 파주 북시티(이채)_04028적산수량집계" xfId="1271" xr:uid="{00000000-0005-0000-0000-0000E8040000}"/>
    <cellStyle name="백_공설운동진입(가실행)_사본 - 파주 북시티(이채)_04028적산수량집계_남양주수량산출서(070307)" xfId="1272" xr:uid="{00000000-0005-0000-0000-0000E9040000}"/>
    <cellStyle name="백_공설운동진입(가실행)_사본 - 파주 북시티(이채)_남양주수량산출서(070307)" xfId="1273" xr:uid="{00000000-0005-0000-0000-0000EA040000}"/>
    <cellStyle name="백_공설운동진입(가실행)_파주 BOOK CITY(통보용)" xfId="1274" xr:uid="{00000000-0005-0000-0000-0000EB040000}"/>
    <cellStyle name="백_공설운동진입(가실행)_파주 BOOK CITY(통보용)_04028적산수량집계" xfId="1275" xr:uid="{00000000-0005-0000-0000-0000EC040000}"/>
    <cellStyle name="백_공설운동진입(가실행)_파주 BOOK CITY(통보용)_04028적산수량집계_남양주수량산출서(070307)" xfId="1276" xr:uid="{00000000-0005-0000-0000-0000ED040000}"/>
    <cellStyle name="백_공설운동진입(가실행)_파주 BOOK CITY(통보용)_남양주수량산출서(070307)" xfId="1277" xr:uid="{00000000-0005-0000-0000-0000EE040000}"/>
    <cellStyle name="백_공설운동진입(가실행)_파주 BOOK CITY가실행내역" xfId="1278" xr:uid="{00000000-0005-0000-0000-0000EF040000}"/>
    <cellStyle name="백_공설운동진입(가실행)_파주 BOOK CITY가실행내역_04028적산수량집계" xfId="1279" xr:uid="{00000000-0005-0000-0000-0000F0040000}"/>
    <cellStyle name="백_공설운동진입(가실행)_파주 BOOK CITY가실행내역_04028적산수량집계_남양주수량산출서(070307)" xfId="1280" xr:uid="{00000000-0005-0000-0000-0000F1040000}"/>
    <cellStyle name="백_공설운동진입(가실행)_파주 BOOK CITY가실행내역_남양주수량산출서(070307)" xfId="1281" xr:uid="{00000000-0005-0000-0000-0000F2040000}"/>
    <cellStyle name="백_공설운동진입(가실행)_파주 북시티(이채)제출" xfId="1282" xr:uid="{00000000-0005-0000-0000-0000F3040000}"/>
    <cellStyle name="백_공설운동진입(가실행)_파주 북시티(이채)제출_04028적산수량집계" xfId="1283" xr:uid="{00000000-0005-0000-0000-0000F4040000}"/>
    <cellStyle name="백_공설운동진입(가실행)_파주 북시티(이채)제출_04028적산수량집계_남양주수량산출서(070307)" xfId="1284" xr:uid="{00000000-0005-0000-0000-0000F5040000}"/>
    <cellStyle name="백_공설운동진입(가실행)_파주 북시티(이채)제출_남양주수량산출서(070307)" xfId="1285" xr:uid="{00000000-0005-0000-0000-0000F6040000}"/>
    <cellStyle name="백_공설운동진입(가실행)_파주 북시티(전체)제출(변경전)" xfId="1286" xr:uid="{00000000-0005-0000-0000-0000F7040000}"/>
    <cellStyle name="백_공설운동진입(가실행)_파주 북시티(전체)제출(변경전)_04028적산수량집계" xfId="1287" xr:uid="{00000000-0005-0000-0000-0000F8040000}"/>
    <cellStyle name="백_공설운동진입(가실행)_파주 북시티(전체)제출(변경전)_04028적산수량집계_남양주수량산출서(070307)" xfId="1288" xr:uid="{00000000-0005-0000-0000-0000F9040000}"/>
    <cellStyle name="백_공설운동진입(가실행)_파주 북시티(전체)제출(변경전)_남양주수량산출서(070307)" xfId="1289" xr:uid="{00000000-0005-0000-0000-0000FA040000}"/>
    <cellStyle name="백_남양주수량산출서(070307)" xfId="1290" xr:uid="{00000000-0005-0000-0000-0000FB040000}"/>
    <cellStyle name="백_사본 - 파주 북시티(이채)" xfId="1291" xr:uid="{00000000-0005-0000-0000-0000FC040000}"/>
    <cellStyle name="백_사본 - 파주 북시티(이채)_04028적산수량집계" xfId="1292" xr:uid="{00000000-0005-0000-0000-0000FD040000}"/>
    <cellStyle name="백_사본 - 파주 북시티(이채)_04028적산수량집계_남양주수량산출서(070307)" xfId="1293" xr:uid="{00000000-0005-0000-0000-0000FE040000}"/>
    <cellStyle name="백_사본 - 파주 북시티(이채)_남양주수량산출서(070307)" xfId="1294" xr:uid="{00000000-0005-0000-0000-0000FF040000}"/>
    <cellStyle name="백_토목내역서" xfId="1295" xr:uid="{00000000-0005-0000-0000-000000050000}"/>
    <cellStyle name="백_토목내역서_04028적산수량집계" xfId="1296" xr:uid="{00000000-0005-0000-0000-000001050000}"/>
    <cellStyle name="백_토목내역서_04028적산수량집계_남양주수량산출서(070307)" xfId="1297" xr:uid="{00000000-0005-0000-0000-000002050000}"/>
    <cellStyle name="백_토목내역서_BOOKCITY(전기)" xfId="1298" xr:uid="{00000000-0005-0000-0000-000003050000}"/>
    <cellStyle name="백_토목내역서_BOOKCITY(전기)_04028적산수량집계" xfId="1299" xr:uid="{00000000-0005-0000-0000-000004050000}"/>
    <cellStyle name="백_토목내역서_BOOKCITY(전기)_04028적산수량집계_남양주수량산출서(070307)" xfId="1300" xr:uid="{00000000-0005-0000-0000-000005050000}"/>
    <cellStyle name="백_토목내역서_BOOKCITY(전기)_남양주수량산출서(070307)" xfId="1301" xr:uid="{00000000-0005-0000-0000-000006050000}"/>
    <cellStyle name="백_토목내역서_공설운동진입(가실행)" xfId="1302" xr:uid="{00000000-0005-0000-0000-000007050000}"/>
    <cellStyle name="백_토목내역서_공설운동진입(가실행)_04028적산수량집계" xfId="1303" xr:uid="{00000000-0005-0000-0000-000008050000}"/>
    <cellStyle name="백_토목내역서_공설운동진입(가실행)_04028적산수량집계_남양주수량산출서(070307)" xfId="1304" xr:uid="{00000000-0005-0000-0000-000009050000}"/>
    <cellStyle name="백_토목내역서_공설운동진입(가실행)_BOOKCITY(전기)" xfId="1305" xr:uid="{00000000-0005-0000-0000-00000A050000}"/>
    <cellStyle name="백_토목내역서_공설운동진입(가실행)_BOOKCITY(전기)_04028적산수량집계" xfId="1306" xr:uid="{00000000-0005-0000-0000-00000B050000}"/>
    <cellStyle name="백_토목내역서_공설운동진입(가실행)_BOOKCITY(전기)_04028적산수량집계_남양주수량산출서(070307)" xfId="1307" xr:uid="{00000000-0005-0000-0000-00000C050000}"/>
    <cellStyle name="백_토목내역서_공설운동진입(가실행)_BOOKCITY(전기)_남양주수량산출서(070307)" xfId="1308" xr:uid="{00000000-0005-0000-0000-00000D050000}"/>
    <cellStyle name="백_토목내역서_공설운동진입(가실행)_남양주수량산출서(070307)" xfId="1309" xr:uid="{00000000-0005-0000-0000-00000E050000}"/>
    <cellStyle name="백_토목내역서_공설운동진입(가실행)_사본 - 파주 북시티(이채)" xfId="1310" xr:uid="{00000000-0005-0000-0000-00000F050000}"/>
    <cellStyle name="백_토목내역서_공설운동진입(가실행)_사본 - 파주 북시티(이채)_04028적산수량집계" xfId="1311" xr:uid="{00000000-0005-0000-0000-000010050000}"/>
    <cellStyle name="백_토목내역서_공설운동진입(가실행)_사본 - 파주 북시티(이채)_04028적산수량집계_남양주수량산출서(070307)" xfId="1312" xr:uid="{00000000-0005-0000-0000-000011050000}"/>
    <cellStyle name="백_토목내역서_공설운동진입(가실행)_사본 - 파주 북시티(이채)_남양주수량산출서(070307)" xfId="1313" xr:uid="{00000000-0005-0000-0000-000012050000}"/>
    <cellStyle name="백_토목내역서_공설운동진입(가실행)_파주 BOOK CITY(통보용)" xfId="1314" xr:uid="{00000000-0005-0000-0000-000013050000}"/>
    <cellStyle name="백_토목내역서_공설운동진입(가실행)_파주 BOOK CITY(통보용)_04028적산수량집계" xfId="1315" xr:uid="{00000000-0005-0000-0000-000014050000}"/>
    <cellStyle name="백_토목내역서_공설운동진입(가실행)_파주 BOOK CITY(통보용)_04028적산수량집계_남양주수량산출서(070307)" xfId="1316" xr:uid="{00000000-0005-0000-0000-000015050000}"/>
    <cellStyle name="백_토목내역서_공설운동진입(가실행)_파주 BOOK CITY(통보용)_남양주수량산출서(070307)" xfId="1317" xr:uid="{00000000-0005-0000-0000-000016050000}"/>
    <cellStyle name="백_토목내역서_공설운동진입(가실행)_파주 BOOK CITY가실행내역" xfId="1318" xr:uid="{00000000-0005-0000-0000-000017050000}"/>
    <cellStyle name="백_토목내역서_공설운동진입(가실행)_파주 BOOK CITY가실행내역_04028적산수량집계" xfId="1319" xr:uid="{00000000-0005-0000-0000-000018050000}"/>
    <cellStyle name="백_토목내역서_공설운동진입(가실행)_파주 BOOK CITY가실행내역_04028적산수량집계_남양주수량산출서(070307)" xfId="1320" xr:uid="{00000000-0005-0000-0000-000019050000}"/>
    <cellStyle name="백_토목내역서_공설운동진입(가실행)_파주 BOOK CITY가실행내역_남양주수량산출서(070307)" xfId="1321" xr:uid="{00000000-0005-0000-0000-00001A050000}"/>
    <cellStyle name="백_토목내역서_공설운동진입(가실행)_파주 북시티(이채)제출" xfId="1322" xr:uid="{00000000-0005-0000-0000-00001B050000}"/>
    <cellStyle name="백_토목내역서_공설운동진입(가실행)_파주 북시티(이채)제출_04028적산수량집계" xfId="1323" xr:uid="{00000000-0005-0000-0000-00001C050000}"/>
    <cellStyle name="백_토목내역서_공설운동진입(가실행)_파주 북시티(이채)제출_04028적산수량집계_남양주수량산출서(070307)" xfId="1324" xr:uid="{00000000-0005-0000-0000-00001D050000}"/>
    <cellStyle name="백_토목내역서_공설운동진입(가실행)_파주 북시티(이채)제출_남양주수량산출서(070307)" xfId="1325" xr:uid="{00000000-0005-0000-0000-00001E050000}"/>
    <cellStyle name="백_토목내역서_공설운동진입(가실행)_파주 북시티(전체)제출(변경전)" xfId="1326" xr:uid="{00000000-0005-0000-0000-00001F050000}"/>
    <cellStyle name="백_토목내역서_공설운동진입(가실행)_파주 북시티(전체)제출(변경전)_04028적산수량집계" xfId="1327" xr:uid="{00000000-0005-0000-0000-000020050000}"/>
    <cellStyle name="백_토목내역서_공설운동진입(가실행)_파주 북시티(전체)제출(변경전)_04028적산수량집계_남양주수량산출서(070307)" xfId="1328" xr:uid="{00000000-0005-0000-0000-000021050000}"/>
    <cellStyle name="백_토목내역서_공설운동진입(가실행)_파주 북시티(전체)제출(변경전)_남양주수량산출서(070307)" xfId="1329" xr:uid="{00000000-0005-0000-0000-000022050000}"/>
    <cellStyle name="백_토목내역서_남양주수량산출서(070307)" xfId="1330" xr:uid="{00000000-0005-0000-0000-000023050000}"/>
    <cellStyle name="백_토목내역서_사본 - 파주 북시티(이채)" xfId="1331" xr:uid="{00000000-0005-0000-0000-000024050000}"/>
    <cellStyle name="백_토목내역서_사본 - 파주 북시티(이채)_04028적산수량집계" xfId="1332" xr:uid="{00000000-0005-0000-0000-000025050000}"/>
    <cellStyle name="백_토목내역서_사본 - 파주 북시티(이채)_04028적산수량집계_남양주수량산출서(070307)" xfId="1333" xr:uid="{00000000-0005-0000-0000-000026050000}"/>
    <cellStyle name="백_토목내역서_사본 - 파주 북시티(이채)_남양주수량산출서(070307)" xfId="1334" xr:uid="{00000000-0005-0000-0000-000027050000}"/>
    <cellStyle name="백_토목내역서_파주 BOOK CITY(통보용)" xfId="1335" xr:uid="{00000000-0005-0000-0000-000028050000}"/>
    <cellStyle name="백_토목내역서_파주 BOOK CITY(통보용)_04028적산수량집계" xfId="1336" xr:uid="{00000000-0005-0000-0000-000029050000}"/>
    <cellStyle name="백_토목내역서_파주 BOOK CITY(통보용)_04028적산수량집계_남양주수량산출서(070307)" xfId="1337" xr:uid="{00000000-0005-0000-0000-00002A050000}"/>
    <cellStyle name="백_토목내역서_파주 BOOK CITY(통보용)_남양주수량산출서(070307)" xfId="1338" xr:uid="{00000000-0005-0000-0000-00002B050000}"/>
    <cellStyle name="백_토목내역서_파주 BOOK CITY가실행내역" xfId="1339" xr:uid="{00000000-0005-0000-0000-00002C050000}"/>
    <cellStyle name="백_토목내역서_파주 BOOK CITY가실행내역_04028적산수량집계" xfId="1340" xr:uid="{00000000-0005-0000-0000-00002D050000}"/>
    <cellStyle name="백_토목내역서_파주 BOOK CITY가실행내역_04028적산수량집계_남양주수량산출서(070307)" xfId="1341" xr:uid="{00000000-0005-0000-0000-00002E050000}"/>
    <cellStyle name="백_토목내역서_파주 BOOK CITY가실행내역_남양주수량산출서(070307)" xfId="1342" xr:uid="{00000000-0005-0000-0000-00002F050000}"/>
    <cellStyle name="백_토목내역서_파주 북시티(이채)제출" xfId="1343" xr:uid="{00000000-0005-0000-0000-000030050000}"/>
    <cellStyle name="백_토목내역서_파주 북시티(이채)제출_04028적산수량집계" xfId="1344" xr:uid="{00000000-0005-0000-0000-000031050000}"/>
    <cellStyle name="백_토목내역서_파주 북시티(이채)제출_04028적산수량집계_남양주수량산출서(070307)" xfId="1345" xr:uid="{00000000-0005-0000-0000-000032050000}"/>
    <cellStyle name="백_토목내역서_파주 북시티(이채)제출_남양주수량산출서(070307)" xfId="1346" xr:uid="{00000000-0005-0000-0000-000033050000}"/>
    <cellStyle name="백_토목내역서_파주 북시티(전체)제출(변경전)" xfId="1347" xr:uid="{00000000-0005-0000-0000-000034050000}"/>
    <cellStyle name="백_토목내역서_파주 북시티(전체)제출(변경전)_04028적산수량집계" xfId="1348" xr:uid="{00000000-0005-0000-0000-000035050000}"/>
    <cellStyle name="백_토목내역서_파주 북시티(전체)제출(변경전)_04028적산수량집계_남양주수량산출서(070307)" xfId="1349" xr:uid="{00000000-0005-0000-0000-000036050000}"/>
    <cellStyle name="백_토목내역서_파주 북시티(전체)제출(변경전)_남양주수량산출서(070307)" xfId="1350" xr:uid="{00000000-0005-0000-0000-000037050000}"/>
    <cellStyle name="백_파주 BOOK CITY(통보용)" xfId="1351" xr:uid="{00000000-0005-0000-0000-000038050000}"/>
    <cellStyle name="백_파주 BOOK CITY(통보용)_04028적산수량집계" xfId="1352" xr:uid="{00000000-0005-0000-0000-000039050000}"/>
    <cellStyle name="백_파주 BOOK CITY(통보용)_04028적산수량집계_남양주수량산출서(070307)" xfId="1353" xr:uid="{00000000-0005-0000-0000-00003A050000}"/>
    <cellStyle name="백_파주 BOOK CITY(통보용)_남양주수량산출서(070307)" xfId="1354" xr:uid="{00000000-0005-0000-0000-00003B050000}"/>
    <cellStyle name="백_파주 BOOK CITY가실행내역" xfId="1355" xr:uid="{00000000-0005-0000-0000-00003C050000}"/>
    <cellStyle name="백_파주 BOOK CITY가실행내역_04028적산수량집계" xfId="1356" xr:uid="{00000000-0005-0000-0000-00003D050000}"/>
    <cellStyle name="백_파주 BOOK CITY가실행내역_04028적산수량집계_남양주수량산출서(070307)" xfId="1357" xr:uid="{00000000-0005-0000-0000-00003E050000}"/>
    <cellStyle name="백_파주 BOOK CITY가실행내역_남양주수량산출서(070307)" xfId="1358" xr:uid="{00000000-0005-0000-0000-00003F050000}"/>
    <cellStyle name="백_파주 북시티(이채)제출" xfId="1359" xr:uid="{00000000-0005-0000-0000-000040050000}"/>
    <cellStyle name="백_파주 북시티(이채)제출_04028적산수량집계" xfId="1360" xr:uid="{00000000-0005-0000-0000-000041050000}"/>
    <cellStyle name="백_파주 북시티(이채)제출_04028적산수량집계_남양주수량산출서(070307)" xfId="1361" xr:uid="{00000000-0005-0000-0000-000042050000}"/>
    <cellStyle name="백_파주 북시티(이채)제출_남양주수량산출서(070307)" xfId="1362" xr:uid="{00000000-0005-0000-0000-000043050000}"/>
    <cellStyle name="백_파주 북시티(전체)제출(변경전)" xfId="1363" xr:uid="{00000000-0005-0000-0000-000044050000}"/>
    <cellStyle name="백_파주 북시티(전체)제출(변경전)_04028적산수량집계" xfId="1364" xr:uid="{00000000-0005-0000-0000-000045050000}"/>
    <cellStyle name="백_파주 북시티(전체)제출(변경전)_04028적산수량집계_남양주수량산출서(070307)" xfId="1365" xr:uid="{00000000-0005-0000-0000-000046050000}"/>
    <cellStyle name="백_파주 북시티(전체)제출(변경전)_남양주수량산출서(070307)" xfId="1366" xr:uid="{00000000-0005-0000-0000-000047050000}"/>
    <cellStyle name="백분율 [0]" xfId="1367" xr:uid="{00000000-0005-0000-0000-000048050000}"/>
    <cellStyle name="백분율 [2]" xfId="1368" xr:uid="{00000000-0005-0000-0000-000049050000}"/>
    <cellStyle name="백분율 2" xfId="1" xr:uid="{00000000-0005-0000-0000-00004A050000}"/>
    <cellStyle name="백분율 2 2" xfId="1369" xr:uid="{00000000-0005-0000-0000-00004B050000}"/>
    <cellStyle name="백분율 3" xfId="1370" xr:uid="{00000000-0005-0000-0000-00004C050000}"/>
    <cellStyle name="백분율(2no%)" xfId="1371" xr:uid="{00000000-0005-0000-0000-00004D050000}"/>
    <cellStyle name="백분율(3no%)" xfId="1372" xr:uid="{00000000-0005-0000-0000-00004E050000}"/>
    <cellStyle name="백분율(no%)" xfId="1373" xr:uid="{00000000-0005-0000-0000-00004F050000}"/>
    <cellStyle name="백분율(손익)" xfId="1374" xr:uid="{00000000-0005-0000-0000-000050050000}"/>
    <cellStyle name="백분율(수주)" xfId="1375" xr:uid="{00000000-0005-0000-0000-000051050000}"/>
    <cellStyle name="병합 후 가운데 맞춤" xfId="1376" xr:uid="{00000000-0005-0000-0000-000052050000}"/>
    <cellStyle name="병합 후 가운데 정열" xfId="1377" xr:uid="{00000000-0005-0000-0000-000053050000}"/>
    <cellStyle name="보통 2" xfId="1378" xr:uid="{00000000-0005-0000-0000-000054050000}"/>
    <cellStyle name="분수" xfId="1379" xr:uid="{00000000-0005-0000-0000-000055050000}"/>
    <cellStyle name="뷭?" xfId="1380" xr:uid="{00000000-0005-0000-0000-000056050000}"/>
    <cellStyle name="뷭__W9 ROLL-UP_장주임3_관리비-대규모" xfId="1381" xr:uid="{00000000-0005-0000-0000-000057050000}"/>
    <cellStyle name="설계서" xfId="1382" xr:uid="{00000000-0005-0000-0000-000058050000}"/>
    <cellStyle name="설계서-내용" xfId="1383" xr:uid="{00000000-0005-0000-0000-000059050000}"/>
    <cellStyle name="설계서-내용-소수점" xfId="1384" xr:uid="{00000000-0005-0000-0000-00005A050000}"/>
    <cellStyle name="설계서-내용-우" xfId="1385" xr:uid="{00000000-0005-0000-0000-00005B050000}"/>
    <cellStyle name="설계서-내용-좌" xfId="1386" xr:uid="{00000000-0005-0000-0000-00005C050000}"/>
    <cellStyle name="설계서-소제목" xfId="1387" xr:uid="{00000000-0005-0000-0000-00005D050000}"/>
    <cellStyle name="설계서-타이틀" xfId="1388" xr:uid="{00000000-0005-0000-0000-00005E050000}"/>
    <cellStyle name="설계서-항목" xfId="1389" xr:uid="{00000000-0005-0000-0000-00005F050000}"/>
    <cellStyle name="설명 텍스트 2" xfId="1390" xr:uid="{00000000-0005-0000-0000-000060050000}"/>
    <cellStyle name="셀 확인 2" xfId="1391" xr:uid="{00000000-0005-0000-0000-000061050000}"/>
    <cellStyle name="수당" xfId="1392" xr:uid="{00000000-0005-0000-0000-000062050000}"/>
    <cellStyle name="수당2" xfId="1393" xr:uid="{00000000-0005-0000-0000-000063050000}"/>
    <cellStyle name="수량" xfId="1394" xr:uid="{00000000-0005-0000-0000-000064050000}"/>
    <cellStyle name="숫자(R)" xfId="1395" xr:uid="{00000000-0005-0000-0000-000065050000}"/>
    <cellStyle name="쉼표 [0]" xfId="2" builtinId="6"/>
    <cellStyle name="쉼표 [0] 2" xfId="3" xr:uid="{00000000-0005-0000-0000-000067050000}"/>
    <cellStyle name="쉼표 [0] 2 2" xfId="4" xr:uid="{00000000-0005-0000-0000-000068050000}"/>
    <cellStyle name="쉼표 [0] 2 2 2" xfId="5" xr:uid="{00000000-0005-0000-0000-000069050000}"/>
    <cellStyle name="쉼표 [0] 2 3" xfId="1396" xr:uid="{00000000-0005-0000-0000-00006A050000}"/>
    <cellStyle name="쉼표 [0] 3" xfId="6" xr:uid="{00000000-0005-0000-0000-00006B050000}"/>
    <cellStyle name="쉼표 [0] 3 2" xfId="7" xr:uid="{00000000-0005-0000-0000-00006C050000}"/>
    <cellStyle name="쉼표 [0] 3 3" xfId="1397" xr:uid="{00000000-0005-0000-0000-00006D050000}"/>
    <cellStyle name="스타일 1" xfId="1398" xr:uid="{00000000-0005-0000-0000-00006E050000}"/>
    <cellStyle name="스타일 2" xfId="1399" xr:uid="{00000000-0005-0000-0000-00006F050000}"/>
    <cellStyle name="스타일 3" xfId="1400" xr:uid="{00000000-0005-0000-0000-000070050000}"/>
    <cellStyle name="스타일 4" xfId="1401" xr:uid="{00000000-0005-0000-0000-000071050000}"/>
    <cellStyle name="스타일 5" xfId="1402" xr:uid="{00000000-0005-0000-0000-000072050000}"/>
    <cellStyle name="스타일 6" xfId="1403" xr:uid="{00000000-0005-0000-0000-000073050000}"/>
    <cellStyle name="스타일 7" xfId="1404" xr:uid="{00000000-0005-0000-0000-000074050000}"/>
    <cellStyle name="스타일 8" xfId="1405" xr:uid="{00000000-0005-0000-0000-000075050000}"/>
    <cellStyle name="안건회계법인" xfId="1406" xr:uid="{00000000-0005-0000-0000-000076050000}"/>
    <cellStyle name="연결된 셀 2" xfId="1407" xr:uid="{00000000-0005-0000-0000-000077050000}"/>
    <cellStyle name="옛체" xfId="1408" xr:uid="{00000000-0005-0000-0000-000078050000}"/>
    <cellStyle name="요약 2" xfId="1409" xr:uid="{00000000-0005-0000-0000-000079050000}"/>
    <cellStyle name="원" xfId="1410" xr:uid="{00000000-0005-0000-0000-00007A050000}"/>
    <cellStyle name="원_0009김포공항LED교체공사(광일)" xfId="1411" xr:uid="{00000000-0005-0000-0000-00007B050000}"/>
    <cellStyle name="원_0011KIST소각설비제작설치" xfId="1412" xr:uid="{00000000-0005-0000-0000-00007C050000}"/>
    <cellStyle name="원_0011긴급전화기정산(99년형광일)" xfId="1413" xr:uid="{00000000-0005-0000-0000-00007D050000}"/>
    <cellStyle name="원_0011부산종합경기장전광판" xfId="1414" xr:uid="{00000000-0005-0000-0000-00007E050000}"/>
    <cellStyle name="원_0012문화유적지표석제작설치" xfId="1415" xr:uid="{00000000-0005-0000-0000-00007F050000}"/>
    <cellStyle name="원_0105담배자판기개조원가" xfId="1416" xr:uid="{00000000-0005-0000-0000-000080050000}"/>
    <cellStyle name="원_0106LG인버터냉난방기제작-1" xfId="1417" xr:uid="{00000000-0005-0000-0000-000081050000}"/>
    <cellStyle name="원_0107도공IBS설비SW부문(참조)" xfId="1418" xr:uid="{00000000-0005-0000-0000-000082050000}"/>
    <cellStyle name="원_0107문화재복원용목재-8월6일" xfId="1419" xr:uid="{00000000-0005-0000-0000-000083050000}"/>
    <cellStyle name="원_0107포천영중수배전반(제조,설치)" xfId="1420" xr:uid="{00000000-0005-0000-0000-000084050000}"/>
    <cellStyle name="원_0111해양수산부등명기제작" xfId="1421" xr:uid="{00000000-0005-0000-0000-000085050000}"/>
    <cellStyle name="원_0112금감원사무자동화시스템" xfId="1422" xr:uid="{00000000-0005-0000-0000-000086050000}"/>
    <cellStyle name="원_0112수도권매립지SW원가" xfId="1423" xr:uid="{00000000-0005-0000-0000-000087050000}"/>
    <cellStyle name="원_02대여금" xfId="1424" xr:uid="{00000000-0005-0000-0000-000088050000}"/>
    <cellStyle name="원_02투자" xfId="1425" xr:uid="{00000000-0005-0000-0000-000089050000}"/>
    <cellStyle name="원_02투자및대여금종합" xfId="1426" xr:uid="{00000000-0005-0000-0000-00008A050000}"/>
    <cellStyle name="원_NCF6BB2F" xfId="1427" xr:uid="{00000000-0005-0000-0000-00008B050000}"/>
    <cellStyle name="원_남양주무궁화공정표(03.08.22)" xfId="1428" xr:uid="{00000000-0005-0000-0000-00008C050000}"/>
    <cellStyle name="원_설치위치별세부내역(VMS)-0323" xfId="1429" xr:uid="{00000000-0005-0000-0000-00008D050000}"/>
    <cellStyle name="원_설치위치별세부내역_AVI_1(new)" xfId="1430" xr:uid="{00000000-0005-0000-0000-00008E050000}"/>
    <cellStyle name="원_수초제거기(대양기계)" xfId="1431" xr:uid="{00000000-0005-0000-0000-00008F050000}"/>
    <cellStyle name="원_영통(견적서)" xfId="1432" xr:uid="{00000000-0005-0000-0000-000090050000}"/>
    <cellStyle name="원_환경1팀수주최종본" xfId="1433" xr:uid="{00000000-0005-0000-0000-000091050000}"/>
    <cellStyle name="유1" xfId="1434" xr:uid="{00000000-0005-0000-0000-000092050000}"/>
    <cellStyle name="유영" xfId="1435" xr:uid="{00000000-0005-0000-0000-000093050000}"/>
    <cellStyle name="일위대가" xfId="1436" xr:uid="{00000000-0005-0000-0000-000094050000}"/>
    <cellStyle name="입력 2" xfId="1437" xr:uid="{00000000-0005-0000-0000-000095050000}"/>
    <cellStyle name="자리수" xfId="1438" xr:uid="{00000000-0005-0000-0000-000096050000}"/>
    <cellStyle name="자리수 - 유형1" xfId="1439" xr:uid="{00000000-0005-0000-0000-000097050000}"/>
    <cellStyle name="자리수_2010년 가로등 연간단가" xfId="1440" xr:uid="{00000000-0005-0000-0000-000098050000}"/>
    <cellStyle name="자리수0" xfId="1441" xr:uid="{00000000-0005-0000-0000-000099050000}"/>
    <cellStyle name="점선" xfId="1442" xr:uid="{00000000-0005-0000-0000-00009A050000}"/>
    <cellStyle name="정기수 - 유형1" xfId="1443" xr:uid="{00000000-0005-0000-0000-00009B050000}"/>
    <cellStyle name="정렬" xfId="1444" xr:uid="{00000000-0005-0000-0000-00009C050000}"/>
    <cellStyle name="정렬범위" xfId="1445" xr:uid="{00000000-0005-0000-0000-00009D050000}"/>
    <cellStyle name="제목 1 2" xfId="1446" xr:uid="{00000000-0005-0000-0000-00009E050000}"/>
    <cellStyle name="제목 2 2" xfId="1447" xr:uid="{00000000-0005-0000-0000-00009F050000}"/>
    <cellStyle name="제목 3 2" xfId="1448" xr:uid="{00000000-0005-0000-0000-0000A0050000}"/>
    <cellStyle name="제목 4 2" xfId="1449" xr:uid="{00000000-0005-0000-0000-0000A1050000}"/>
    <cellStyle name="제목 5" xfId="1450" xr:uid="{00000000-0005-0000-0000-0000A2050000}"/>
    <cellStyle name="좋음 2" xfId="1451" xr:uid="{00000000-0005-0000-0000-0000A3050000}"/>
    <cellStyle name="지정되지 않음" xfId="1452" xr:uid="{00000000-0005-0000-0000-0000A4050000}"/>
    <cellStyle name="지하철정렬" xfId="1453" xr:uid="{00000000-0005-0000-0000-0000A5050000}"/>
    <cellStyle name="출력 2" xfId="1454" xr:uid="{00000000-0005-0000-0000-0000A6050000}"/>
    <cellStyle name="콤" xfId="1455" xr:uid="{00000000-0005-0000-0000-0000A7050000}"/>
    <cellStyle name="콤_04028적산수량집계" xfId="1456" xr:uid="{00000000-0005-0000-0000-0000A8050000}"/>
    <cellStyle name="콤_04028적산수량집계_남양주수량산출서(070307)" xfId="1457" xr:uid="{00000000-0005-0000-0000-0000A9050000}"/>
    <cellStyle name="콤_BOOKCITY(전기)" xfId="1458" xr:uid="{00000000-0005-0000-0000-0000AA050000}"/>
    <cellStyle name="콤_BOOKCITY(전기)_04028적산수량집계" xfId="1459" xr:uid="{00000000-0005-0000-0000-0000AB050000}"/>
    <cellStyle name="콤_BOOKCITY(전기)_04028적산수량집계_남양주수량산출서(070307)" xfId="1460" xr:uid="{00000000-0005-0000-0000-0000AC050000}"/>
    <cellStyle name="콤_BOOKCITY(전기)_남양주수량산출서(070307)" xfId="1461" xr:uid="{00000000-0005-0000-0000-0000AD050000}"/>
    <cellStyle name="콤_공설운동진입(가실행)" xfId="1462" xr:uid="{00000000-0005-0000-0000-0000AE050000}"/>
    <cellStyle name="콤_공설운동진입(가실행)_04028적산수량집계" xfId="1463" xr:uid="{00000000-0005-0000-0000-0000AF050000}"/>
    <cellStyle name="콤_공설운동진입(가실행)_04028적산수량집계_남양주수량산출서(070307)" xfId="1464" xr:uid="{00000000-0005-0000-0000-0000B0050000}"/>
    <cellStyle name="콤_공설운동진입(가실행)_BOOKCITY(전기)" xfId="1465" xr:uid="{00000000-0005-0000-0000-0000B1050000}"/>
    <cellStyle name="콤_공설운동진입(가실행)_BOOKCITY(전기)_04028적산수량집계" xfId="1466" xr:uid="{00000000-0005-0000-0000-0000B2050000}"/>
    <cellStyle name="콤_공설운동진입(가실행)_BOOKCITY(전기)_04028적산수량집계_남양주수량산출서(070307)" xfId="1467" xr:uid="{00000000-0005-0000-0000-0000B3050000}"/>
    <cellStyle name="콤_공설운동진입(가실행)_BOOKCITY(전기)_남양주수량산출서(070307)" xfId="1468" xr:uid="{00000000-0005-0000-0000-0000B4050000}"/>
    <cellStyle name="콤_공설운동진입(가실행)_남양주수량산출서(070307)" xfId="1469" xr:uid="{00000000-0005-0000-0000-0000B5050000}"/>
    <cellStyle name="콤_공설운동진입(가실행)_사본 - 파주 북시티(이채)" xfId="1470" xr:uid="{00000000-0005-0000-0000-0000B6050000}"/>
    <cellStyle name="콤_공설운동진입(가실행)_사본 - 파주 북시티(이채)_04028적산수량집계" xfId="1471" xr:uid="{00000000-0005-0000-0000-0000B7050000}"/>
    <cellStyle name="콤_공설운동진입(가실행)_사본 - 파주 북시티(이채)_04028적산수량집계_남양주수량산출서(070307)" xfId="1472" xr:uid="{00000000-0005-0000-0000-0000B8050000}"/>
    <cellStyle name="콤_공설운동진입(가실행)_사본 - 파주 북시티(이채)_남양주수량산출서(070307)" xfId="1473" xr:uid="{00000000-0005-0000-0000-0000B9050000}"/>
    <cellStyle name="콤_공설운동진입(가실행)_파주 BOOK CITY(통보용)" xfId="1474" xr:uid="{00000000-0005-0000-0000-0000BA050000}"/>
    <cellStyle name="콤_공설운동진입(가실행)_파주 BOOK CITY(통보용)_04028적산수량집계" xfId="1475" xr:uid="{00000000-0005-0000-0000-0000BB050000}"/>
    <cellStyle name="콤_공설운동진입(가실행)_파주 BOOK CITY(통보용)_04028적산수량집계_남양주수량산출서(070307)" xfId="1476" xr:uid="{00000000-0005-0000-0000-0000BC050000}"/>
    <cellStyle name="콤_공설운동진입(가실행)_파주 BOOK CITY(통보용)_남양주수량산출서(070307)" xfId="1477" xr:uid="{00000000-0005-0000-0000-0000BD050000}"/>
    <cellStyle name="콤_공설운동진입(가실행)_파주 BOOK CITY가실행내역" xfId="1478" xr:uid="{00000000-0005-0000-0000-0000BE050000}"/>
    <cellStyle name="콤_공설운동진입(가실행)_파주 BOOK CITY가실행내역_04028적산수량집계" xfId="1479" xr:uid="{00000000-0005-0000-0000-0000BF050000}"/>
    <cellStyle name="콤_공설운동진입(가실행)_파주 BOOK CITY가실행내역_04028적산수량집계_남양주수량산출서(070307)" xfId="1480" xr:uid="{00000000-0005-0000-0000-0000C0050000}"/>
    <cellStyle name="콤_공설운동진입(가실행)_파주 BOOK CITY가실행내역_남양주수량산출서(070307)" xfId="1481" xr:uid="{00000000-0005-0000-0000-0000C1050000}"/>
    <cellStyle name="콤_공설운동진입(가실행)_파주 북시티(이채)제출" xfId="1482" xr:uid="{00000000-0005-0000-0000-0000C2050000}"/>
    <cellStyle name="콤_공설운동진입(가실행)_파주 북시티(이채)제출_04028적산수량집계" xfId="1483" xr:uid="{00000000-0005-0000-0000-0000C3050000}"/>
    <cellStyle name="콤_공설운동진입(가실행)_파주 북시티(이채)제출_04028적산수량집계_남양주수량산출서(070307)" xfId="1484" xr:uid="{00000000-0005-0000-0000-0000C4050000}"/>
    <cellStyle name="콤_공설운동진입(가실행)_파주 북시티(이채)제출_남양주수량산출서(070307)" xfId="1485" xr:uid="{00000000-0005-0000-0000-0000C5050000}"/>
    <cellStyle name="콤_공설운동진입(가실행)_파주 북시티(전체)제출(변경전)" xfId="1486" xr:uid="{00000000-0005-0000-0000-0000C6050000}"/>
    <cellStyle name="콤_공설운동진입(가실행)_파주 북시티(전체)제출(변경전)_04028적산수량집계" xfId="1487" xr:uid="{00000000-0005-0000-0000-0000C7050000}"/>
    <cellStyle name="콤_공설운동진입(가실행)_파주 북시티(전체)제출(변경전)_04028적산수량집계_남양주수량산출서(070307)" xfId="1488" xr:uid="{00000000-0005-0000-0000-0000C8050000}"/>
    <cellStyle name="콤_공설운동진입(가실행)_파주 북시티(전체)제출(변경전)_남양주수량산출서(070307)" xfId="1489" xr:uid="{00000000-0005-0000-0000-0000C9050000}"/>
    <cellStyle name="콤_남양주수량산출서(070307)" xfId="1490" xr:uid="{00000000-0005-0000-0000-0000CA050000}"/>
    <cellStyle name="콤_사본 - 파주 북시티(이채)" xfId="1491" xr:uid="{00000000-0005-0000-0000-0000CB050000}"/>
    <cellStyle name="콤_사본 - 파주 북시티(이채)_04028적산수량집계" xfId="1492" xr:uid="{00000000-0005-0000-0000-0000CC050000}"/>
    <cellStyle name="콤_사본 - 파주 북시티(이채)_04028적산수량집계_남양주수량산출서(070307)" xfId="1493" xr:uid="{00000000-0005-0000-0000-0000CD050000}"/>
    <cellStyle name="콤_사본 - 파주 북시티(이채)_남양주수량산출서(070307)" xfId="1494" xr:uid="{00000000-0005-0000-0000-0000CE050000}"/>
    <cellStyle name="콤_토목내역서" xfId="1495" xr:uid="{00000000-0005-0000-0000-0000CF050000}"/>
    <cellStyle name="콤_토목내역서_04028적산수량집계" xfId="1496" xr:uid="{00000000-0005-0000-0000-0000D0050000}"/>
    <cellStyle name="콤_토목내역서_04028적산수량집계_남양주수량산출서(070307)" xfId="1497" xr:uid="{00000000-0005-0000-0000-0000D1050000}"/>
    <cellStyle name="콤_토목내역서_BOOKCITY(전기)" xfId="1498" xr:uid="{00000000-0005-0000-0000-0000D2050000}"/>
    <cellStyle name="콤_토목내역서_BOOKCITY(전기)_04028적산수량집계" xfId="1499" xr:uid="{00000000-0005-0000-0000-0000D3050000}"/>
    <cellStyle name="콤_토목내역서_BOOKCITY(전기)_04028적산수량집계_남양주수량산출서(070307)" xfId="1500" xr:uid="{00000000-0005-0000-0000-0000D4050000}"/>
    <cellStyle name="콤_토목내역서_BOOKCITY(전기)_남양주수량산출서(070307)" xfId="1501" xr:uid="{00000000-0005-0000-0000-0000D5050000}"/>
    <cellStyle name="콤_토목내역서_공설운동진입(가실행)" xfId="1502" xr:uid="{00000000-0005-0000-0000-0000D6050000}"/>
    <cellStyle name="콤_토목내역서_공설운동진입(가실행)_04028적산수량집계" xfId="1503" xr:uid="{00000000-0005-0000-0000-0000D7050000}"/>
    <cellStyle name="콤_토목내역서_공설운동진입(가실행)_04028적산수량집계_남양주수량산출서(070307)" xfId="1504" xr:uid="{00000000-0005-0000-0000-0000D8050000}"/>
    <cellStyle name="콤_토목내역서_공설운동진입(가실행)_BOOKCITY(전기)" xfId="1505" xr:uid="{00000000-0005-0000-0000-0000D9050000}"/>
    <cellStyle name="콤_토목내역서_공설운동진입(가실행)_BOOKCITY(전기)_04028적산수량집계" xfId="1506" xr:uid="{00000000-0005-0000-0000-0000DA050000}"/>
    <cellStyle name="콤_토목내역서_공설운동진입(가실행)_BOOKCITY(전기)_04028적산수량집계_남양주수량산출서(070307)" xfId="1507" xr:uid="{00000000-0005-0000-0000-0000DB050000}"/>
    <cellStyle name="콤_토목내역서_공설운동진입(가실행)_BOOKCITY(전기)_남양주수량산출서(070307)" xfId="1508" xr:uid="{00000000-0005-0000-0000-0000DC050000}"/>
    <cellStyle name="콤_토목내역서_공설운동진입(가실행)_남양주수량산출서(070307)" xfId="1509" xr:uid="{00000000-0005-0000-0000-0000DD050000}"/>
    <cellStyle name="콤_토목내역서_공설운동진입(가실행)_사본 - 파주 북시티(이채)" xfId="1510" xr:uid="{00000000-0005-0000-0000-0000DE050000}"/>
    <cellStyle name="콤_토목내역서_공설운동진입(가실행)_사본 - 파주 북시티(이채)_04028적산수량집계" xfId="1511" xr:uid="{00000000-0005-0000-0000-0000DF050000}"/>
    <cellStyle name="콤_토목내역서_공설운동진입(가실행)_사본 - 파주 북시티(이채)_04028적산수량집계_남양주수량산출서(070307)" xfId="1512" xr:uid="{00000000-0005-0000-0000-0000E0050000}"/>
    <cellStyle name="콤_토목내역서_공설운동진입(가실행)_사본 - 파주 북시티(이채)_남양주수량산출서(070307)" xfId="1513" xr:uid="{00000000-0005-0000-0000-0000E1050000}"/>
    <cellStyle name="콤_토목내역서_공설운동진입(가실행)_파주 BOOK CITY(통보용)" xfId="1514" xr:uid="{00000000-0005-0000-0000-0000E2050000}"/>
    <cellStyle name="콤_토목내역서_공설운동진입(가실행)_파주 BOOK CITY(통보용)_04028적산수량집계" xfId="1515" xr:uid="{00000000-0005-0000-0000-0000E3050000}"/>
    <cellStyle name="콤_토목내역서_공설운동진입(가실행)_파주 BOOK CITY(통보용)_04028적산수량집계_남양주수량산출서(070307)" xfId="1516" xr:uid="{00000000-0005-0000-0000-0000E4050000}"/>
    <cellStyle name="콤_토목내역서_공설운동진입(가실행)_파주 BOOK CITY(통보용)_남양주수량산출서(070307)" xfId="1517" xr:uid="{00000000-0005-0000-0000-0000E5050000}"/>
    <cellStyle name="콤_토목내역서_공설운동진입(가실행)_파주 BOOK CITY가실행내역" xfId="1518" xr:uid="{00000000-0005-0000-0000-0000E6050000}"/>
    <cellStyle name="콤_토목내역서_공설운동진입(가실행)_파주 BOOK CITY가실행내역_04028적산수량집계" xfId="1519" xr:uid="{00000000-0005-0000-0000-0000E7050000}"/>
    <cellStyle name="콤_토목내역서_공설운동진입(가실행)_파주 BOOK CITY가실행내역_04028적산수량집계_남양주수량산출서(070307)" xfId="1520" xr:uid="{00000000-0005-0000-0000-0000E8050000}"/>
    <cellStyle name="콤_토목내역서_공설운동진입(가실행)_파주 BOOK CITY가실행내역_남양주수량산출서(070307)" xfId="1521" xr:uid="{00000000-0005-0000-0000-0000E9050000}"/>
    <cellStyle name="콤_토목내역서_공설운동진입(가실행)_파주 북시티(이채)제출" xfId="1522" xr:uid="{00000000-0005-0000-0000-0000EA050000}"/>
    <cellStyle name="콤_토목내역서_공설운동진입(가실행)_파주 북시티(이채)제출_04028적산수량집계" xfId="1523" xr:uid="{00000000-0005-0000-0000-0000EB050000}"/>
    <cellStyle name="콤_토목내역서_공설운동진입(가실행)_파주 북시티(이채)제출_04028적산수량집계_남양주수량산출서(070307)" xfId="1524" xr:uid="{00000000-0005-0000-0000-0000EC050000}"/>
    <cellStyle name="콤_토목내역서_공설운동진입(가실행)_파주 북시티(이채)제출_남양주수량산출서(070307)" xfId="1525" xr:uid="{00000000-0005-0000-0000-0000ED050000}"/>
    <cellStyle name="콤_토목내역서_공설운동진입(가실행)_파주 북시티(전체)제출(변경전)" xfId="1526" xr:uid="{00000000-0005-0000-0000-0000EE050000}"/>
    <cellStyle name="콤_토목내역서_공설운동진입(가실행)_파주 북시티(전체)제출(변경전)_04028적산수량집계" xfId="1527" xr:uid="{00000000-0005-0000-0000-0000EF050000}"/>
    <cellStyle name="콤_토목내역서_공설운동진입(가실행)_파주 북시티(전체)제출(변경전)_04028적산수량집계_남양주수량산출서(070307)" xfId="1528" xr:uid="{00000000-0005-0000-0000-0000F0050000}"/>
    <cellStyle name="콤_토목내역서_공설운동진입(가실행)_파주 북시티(전체)제출(변경전)_남양주수량산출서(070307)" xfId="1529" xr:uid="{00000000-0005-0000-0000-0000F1050000}"/>
    <cellStyle name="콤_토목내역서_남양주수량산출서(070307)" xfId="1530" xr:uid="{00000000-0005-0000-0000-0000F2050000}"/>
    <cellStyle name="콤_토목내역서_사본 - 파주 북시티(이채)" xfId="1531" xr:uid="{00000000-0005-0000-0000-0000F3050000}"/>
    <cellStyle name="콤_토목내역서_사본 - 파주 북시티(이채)_04028적산수량집계" xfId="1532" xr:uid="{00000000-0005-0000-0000-0000F4050000}"/>
    <cellStyle name="콤_토목내역서_사본 - 파주 북시티(이채)_04028적산수량집계_남양주수량산출서(070307)" xfId="1533" xr:uid="{00000000-0005-0000-0000-0000F5050000}"/>
    <cellStyle name="콤_토목내역서_사본 - 파주 북시티(이채)_남양주수량산출서(070307)" xfId="1534" xr:uid="{00000000-0005-0000-0000-0000F6050000}"/>
    <cellStyle name="콤_토목내역서_파주 BOOK CITY(통보용)" xfId="1535" xr:uid="{00000000-0005-0000-0000-0000F7050000}"/>
    <cellStyle name="콤_토목내역서_파주 BOOK CITY(통보용)_04028적산수량집계" xfId="1536" xr:uid="{00000000-0005-0000-0000-0000F8050000}"/>
    <cellStyle name="콤_토목내역서_파주 BOOK CITY(통보용)_04028적산수량집계_남양주수량산출서(070307)" xfId="1537" xr:uid="{00000000-0005-0000-0000-0000F9050000}"/>
    <cellStyle name="콤_토목내역서_파주 BOOK CITY(통보용)_남양주수량산출서(070307)" xfId="1538" xr:uid="{00000000-0005-0000-0000-0000FA050000}"/>
    <cellStyle name="콤_토목내역서_파주 BOOK CITY가실행내역" xfId="1539" xr:uid="{00000000-0005-0000-0000-0000FB050000}"/>
    <cellStyle name="콤_토목내역서_파주 BOOK CITY가실행내역_04028적산수량집계" xfId="1540" xr:uid="{00000000-0005-0000-0000-0000FC050000}"/>
    <cellStyle name="콤_토목내역서_파주 BOOK CITY가실행내역_04028적산수량집계_남양주수량산출서(070307)" xfId="1541" xr:uid="{00000000-0005-0000-0000-0000FD050000}"/>
    <cellStyle name="콤_토목내역서_파주 BOOK CITY가실행내역_남양주수량산출서(070307)" xfId="1542" xr:uid="{00000000-0005-0000-0000-0000FE050000}"/>
    <cellStyle name="콤_토목내역서_파주 북시티(이채)제출" xfId="1543" xr:uid="{00000000-0005-0000-0000-0000FF050000}"/>
    <cellStyle name="콤_토목내역서_파주 북시티(이채)제출_04028적산수량집계" xfId="1544" xr:uid="{00000000-0005-0000-0000-000000060000}"/>
    <cellStyle name="콤_토목내역서_파주 북시티(이채)제출_04028적산수량집계_남양주수량산출서(070307)" xfId="1545" xr:uid="{00000000-0005-0000-0000-000001060000}"/>
    <cellStyle name="콤_토목내역서_파주 북시티(이채)제출_남양주수량산출서(070307)" xfId="1546" xr:uid="{00000000-0005-0000-0000-000002060000}"/>
    <cellStyle name="콤_토목내역서_파주 북시티(전체)제출(변경전)" xfId="1547" xr:uid="{00000000-0005-0000-0000-000003060000}"/>
    <cellStyle name="콤_토목내역서_파주 북시티(전체)제출(변경전)_04028적산수량집계" xfId="1548" xr:uid="{00000000-0005-0000-0000-000004060000}"/>
    <cellStyle name="콤_토목내역서_파주 북시티(전체)제출(변경전)_04028적산수량집계_남양주수량산출서(070307)" xfId="1549" xr:uid="{00000000-0005-0000-0000-000005060000}"/>
    <cellStyle name="콤_토목내역서_파주 북시티(전체)제출(변경전)_남양주수량산출서(070307)" xfId="1550" xr:uid="{00000000-0005-0000-0000-000006060000}"/>
    <cellStyle name="콤_파주 BOOK CITY(통보용)" xfId="1551" xr:uid="{00000000-0005-0000-0000-000007060000}"/>
    <cellStyle name="콤_파주 BOOK CITY(통보용)_04028적산수량집계" xfId="1552" xr:uid="{00000000-0005-0000-0000-000008060000}"/>
    <cellStyle name="콤_파주 BOOK CITY(통보용)_04028적산수량집계_남양주수량산출서(070307)" xfId="1553" xr:uid="{00000000-0005-0000-0000-000009060000}"/>
    <cellStyle name="콤_파주 BOOK CITY(통보용)_남양주수량산출서(070307)" xfId="1554" xr:uid="{00000000-0005-0000-0000-00000A060000}"/>
    <cellStyle name="콤_파주 BOOK CITY가실행내역" xfId="1555" xr:uid="{00000000-0005-0000-0000-00000B060000}"/>
    <cellStyle name="콤_파주 BOOK CITY가실행내역_04028적산수량집계" xfId="1556" xr:uid="{00000000-0005-0000-0000-00000C060000}"/>
    <cellStyle name="콤_파주 BOOK CITY가실행내역_04028적산수량집계_남양주수량산출서(070307)" xfId="1557" xr:uid="{00000000-0005-0000-0000-00000D060000}"/>
    <cellStyle name="콤_파주 BOOK CITY가실행내역_남양주수량산출서(070307)" xfId="1558" xr:uid="{00000000-0005-0000-0000-00000E060000}"/>
    <cellStyle name="콤_파주 북시티(이채)제출" xfId="1559" xr:uid="{00000000-0005-0000-0000-00000F060000}"/>
    <cellStyle name="콤_파주 북시티(이채)제출_04028적산수량집계" xfId="1560" xr:uid="{00000000-0005-0000-0000-000010060000}"/>
    <cellStyle name="콤_파주 북시티(이채)제출_04028적산수량집계_남양주수량산출서(070307)" xfId="1561" xr:uid="{00000000-0005-0000-0000-000011060000}"/>
    <cellStyle name="콤_파주 북시티(이채)제출_남양주수량산출서(070307)" xfId="1562" xr:uid="{00000000-0005-0000-0000-000012060000}"/>
    <cellStyle name="콤_파주 북시티(전체)제출(변경전)" xfId="1563" xr:uid="{00000000-0005-0000-0000-000013060000}"/>
    <cellStyle name="콤_파주 북시티(전체)제출(변경전)_04028적산수량집계" xfId="1564" xr:uid="{00000000-0005-0000-0000-000014060000}"/>
    <cellStyle name="콤_파주 북시티(전체)제출(변경전)_04028적산수량집계_남양주수량산출서(070307)" xfId="1565" xr:uid="{00000000-0005-0000-0000-000015060000}"/>
    <cellStyle name="콤_파주 북시티(전체)제출(변경전)_남양주수량산출서(070307)" xfId="1566" xr:uid="{00000000-0005-0000-0000-000016060000}"/>
    <cellStyle name="콤냡?&lt;_x000f_$??: `1_1 " xfId="1567" xr:uid="{00000000-0005-0000-0000-000017060000}"/>
    <cellStyle name="콤마 [" xfId="1568" xr:uid="{00000000-0005-0000-0000-000018060000}"/>
    <cellStyle name="콤마 []" xfId="1569" xr:uid="{00000000-0005-0000-0000-000019060000}"/>
    <cellStyle name="콤마 [0]_" xfId="1570" xr:uid="{00000000-0005-0000-0000-00001A060000}"/>
    <cellStyle name="콤마 [0]kich" xfId="1571" xr:uid="{00000000-0005-0000-0000-00001B060000}"/>
    <cellStyle name="콤마 [0]kich1" xfId="1572" xr:uid="{00000000-0005-0000-0000-00001C060000}"/>
    <cellStyle name="콤마 [0]기기자재비" xfId="1573" xr:uid="{00000000-0005-0000-0000-00001D060000}"/>
    <cellStyle name="콤마 [0-1]" xfId="1574" xr:uid="{00000000-0005-0000-0000-00001E060000}"/>
    <cellStyle name="콤마 [0기성]" xfId="1575" xr:uid="{00000000-0005-0000-0000-00001F060000}"/>
    <cellStyle name="콤마 [2]" xfId="1576" xr:uid="{00000000-0005-0000-0000-000020060000}"/>
    <cellStyle name="콤마(BLANK1)" xfId="1577" xr:uid="{00000000-0005-0000-0000-000021060000}"/>
    <cellStyle name="콤마(BLANK1-0)" xfId="1578" xr:uid="{00000000-0005-0000-0000-000022060000}"/>
    <cellStyle name="콤마(BLANK1-1)" xfId="1579" xr:uid="{00000000-0005-0000-0000-000023060000}"/>
    <cellStyle name="콤마(BLANK1-2)" xfId="1580" xr:uid="{00000000-0005-0000-0000-000024060000}"/>
    <cellStyle name="콤마(zero)" xfId="1581" xr:uid="{00000000-0005-0000-0000-000025060000}"/>
    <cellStyle name="콤마[0]" xfId="1582" xr:uid="{00000000-0005-0000-0000-000026060000}"/>
    <cellStyle name="콤마_  종  합  " xfId="1583" xr:uid="{00000000-0005-0000-0000-000027060000}"/>
    <cellStyle name="콤마宛 " xfId="1584" xr:uid="{00000000-0005-0000-0000-000028060000}"/>
    <cellStyle name="콤마桓?琉?업종별 " xfId="1585" xr:uid="{00000000-0005-0000-0000-000029060000}"/>
    <cellStyle name="콤마쇔[0]_대총괄표 " xfId="1586" xr:uid="{00000000-0005-0000-0000-00002A060000}"/>
    <cellStyle name="콤막 [0]_수출실적 _양식98" xfId="1587" xr:uid="{00000000-0005-0000-0000-00002B060000}"/>
    <cellStyle name="통" xfId="1588" xr:uid="{00000000-0005-0000-0000-00002C060000}"/>
    <cellStyle name="통_04028적산수량집계" xfId="1589" xr:uid="{00000000-0005-0000-0000-00002D060000}"/>
    <cellStyle name="통_04028적산수량집계_남양주수량산출서(070307)" xfId="1590" xr:uid="{00000000-0005-0000-0000-00002E060000}"/>
    <cellStyle name="통_BOOKCITY(전기)" xfId="1591" xr:uid="{00000000-0005-0000-0000-00002F060000}"/>
    <cellStyle name="통_BOOKCITY(전기)_04028적산수량집계" xfId="1592" xr:uid="{00000000-0005-0000-0000-000030060000}"/>
    <cellStyle name="통_BOOKCITY(전기)_04028적산수량집계_남양주수량산출서(070307)" xfId="1593" xr:uid="{00000000-0005-0000-0000-000031060000}"/>
    <cellStyle name="통_BOOKCITY(전기)_남양주수량산출서(070307)" xfId="1594" xr:uid="{00000000-0005-0000-0000-000032060000}"/>
    <cellStyle name="통_공설운동진입(가실행)" xfId="1595" xr:uid="{00000000-0005-0000-0000-000033060000}"/>
    <cellStyle name="통_공설운동진입(가실행)_04028적산수량집계" xfId="1596" xr:uid="{00000000-0005-0000-0000-000034060000}"/>
    <cellStyle name="통_공설운동진입(가실행)_04028적산수량집계_남양주수량산출서(070307)" xfId="1597" xr:uid="{00000000-0005-0000-0000-000035060000}"/>
    <cellStyle name="통_공설운동진입(가실행)_BOOKCITY(전기)" xfId="1598" xr:uid="{00000000-0005-0000-0000-000036060000}"/>
    <cellStyle name="통_공설운동진입(가실행)_BOOKCITY(전기)_04028적산수량집계" xfId="1599" xr:uid="{00000000-0005-0000-0000-000037060000}"/>
    <cellStyle name="통_공설운동진입(가실행)_BOOKCITY(전기)_04028적산수량집계_남양주수량산출서(070307)" xfId="1600" xr:uid="{00000000-0005-0000-0000-000038060000}"/>
    <cellStyle name="통_공설운동진입(가실행)_BOOKCITY(전기)_남양주수량산출서(070307)" xfId="1601" xr:uid="{00000000-0005-0000-0000-000039060000}"/>
    <cellStyle name="통_공설운동진입(가실행)_남양주수량산출서(070307)" xfId="1602" xr:uid="{00000000-0005-0000-0000-00003A060000}"/>
    <cellStyle name="통_공설운동진입(가실행)_사본 - 파주 북시티(이채)" xfId="1603" xr:uid="{00000000-0005-0000-0000-00003B060000}"/>
    <cellStyle name="통_공설운동진입(가실행)_사본 - 파주 북시티(이채)_04028적산수량집계" xfId="1604" xr:uid="{00000000-0005-0000-0000-00003C060000}"/>
    <cellStyle name="통_공설운동진입(가실행)_사본 - 파주 북시티(이채)_04028적산수량집계_남양주수량산출서(070307)" xfId="1605" xr:uid="{00000000-0005-0000-0000-00003D060000}"/>
    <cellStyle name="통_공설운동진입(가실행)_사본 - 파주 북시티(이채)_남양주수량산출서(070307)" xfId="1606" xr:uid="{00000000-0005-0000-0000-00003E060000}"/>
    <cellStyle name="통_공설운동진입(가실행)_파주 BOOK CITY(통보용)" xfId="1607" xr:uid="{00000000-0005-0000-0000-00003F060000}"/>
    <cellStyle name="통_공설운동진입(가실행)_파주 BOOK CITY(통보용)_04028적산수량집계" xfId="1608" xr:uid="{00000000-0005-0000-0000-000040060000}"/>
    <cellStyle name="통_공설운동진입(가실행)_파주 BOOK CITY(통보용)_04028적산수량집계_남양주수량산출서(070307)" xfId="1609" xr:uid="{00000000-0005-0000-0000-000041060000}"/>
    <cellStyle name="통_공설운동진입(가실행)_파주 BOOK CITY(통보용)_남양주수량산출서(070307)" xfId="1610" xr:uid="{00000000-0005-0000-0000-000042060000}"/>
    <cellStyle name="통_공설운동진입(가실행)_파주 BOOK CITY가실행내역" xfId="1611" xr:uid="{00000000-0005-0000-0000-000043060000}"/>
    <cellStyle name="통_공설운동진입(가실행)_파주 BOOK CITY가실행내역_04028적산수량집계" xfId="1612" xr:uid="{00000000-0005-0000-0000-000044060000}"/>
    <cellStyle name="통_공설운동진입(가실행)_파주 BOOK CITY가실행내역_04028적산수량집계_남양주수량산출서(070307)" xfId="1613" xr:uid="{00000000-0005-0000-0000-000045060000}"/>
    <cellStyle name="통_공설운동진입(가실행)_파주 BOOK CITY가실행내역_남양주수량산출서(070307)" xfId="1614" xr:uid="{00000000-0005-0000-0000-000046060000}"/>
    <cellStyle name="통_공설운동진입(가실행)_파주 북시티(이채)제출" xfId="1615" xr:uid="{00000000-0005-0000-0000-000047060000}"/>
    <cellStyle name="통_공설운동진입(가실행)_파주 북시티(이채)제출_04028적산수량집계" xfId="1616" xr:uid="{00000000-0005-0000-0000-000048060000}"/>
    <cellStyle name="통_공설운동진입(가실행)_파주 북시티(이채)제출_04028적산수량집계_남양주수량산출서(070307)" xfId="1617" xr:uid="{00000000-0005-0000-0000-000049060000}"/>
    <cellStyle name="통_공설운동진입(가실행)_파주 북시티(이채)제출_남양주수량산출서(070307)" xfId="1618" xr:uid="{00000000-0005-0000-0000-00004A060000}"/>
    <cellStyle name="통_공설운동진입(가실행)_파주 북시티(전체)제출(변경전)" xfId="1619" xr:uid="{00000000-0005-0000-0000-00004B060000}"/>
    <cellStyle name="통_공설운동진입(가실행)_파주 북시티(전체)제출(변경전)_04028적산수량집계" xfId="1620" xr:uid="{00000000-0005-0000-0000-00004C060000}"/>
    <cellStyle name="통_공설운동진입(가실행)_파주 북시티(전체)제출(변경전)_04028적산수량집계_남양주수량산출서(070307)" xfId="1621" xr:uid="{00000000-0005-0000-0000-00004D060000}"/>
    <cellStyle name="통_공설운동진입(가실행)_파주 북시티(전체)제출(변경전)_남양주수량산출서(070307)" xfId="1622" xr:uid="{00000000-0005-0000-0000-00004E060000}"/>
    <cellStyle name="통_남양주수량산출서(070307)" xfId="1623" xr:uid="{00000000-0005-0000-0000-00004F060000}"/>
    <cellStyle name="통_사본 - 파주 북시티(이채)" xfId="1624" xr:uid="{00000000-0005-0000-0000-000050060000}"/>
    <cellStyle name="통_사본 - 파주 북시티(이채)_04028적산수량집계" xfId="1625" xr:uid="{00000000-0005-0000-0000-000051060000}"/>
    <cellStyle name="통_사본 - 파주 북시티(이채)_04028적산수량집계_남양주수량산출서(070307)" xfId="1626" xr:uid="{00000000-0005-0000-0000-000052060000}"/>
    <cellStyle name="통_사본 - 파주 북시티(이채)_남양주수량산출서(070307)" xfId="1627" xr:uid="{00000000-0005-0000-0000-000053060000}"/>
    <cellStyle name="통_토목내역서" xfId="1628" xr:uid="{00000000-0005-0000-0000-000054060000}"/>
    <cellStyle name="통_토목내역서_04028적산수량집계" xfId="1629" xr:uid="{00000000-0005-0000-0000-000055060000}"/>
    <cellStyle name="통_토목내역서_04028적산수량집계_남양주수량산출서(070307)" xfId="1630" xr:uid="{00000000-0005-0000-0000-000056060000}"/>
    <cellStyle name="통_토목내역서_BOOKCITY(전기)" xfId="1631" xr:uid="{00000000-0005-0000-0000-000057060000}"/>
    <cellStyle name="통_토목내역서_BOOKCITY(전기)_04028적산수량집계" xfId="1632" xr:uid="{00000000-0005-0000-0000-000058060000}"/>
    <cellStyle name="통_토목내역서_BOOKCITY(전기)_04028적산수량집계_남양주수량산출서(070307)" xfId="1633" xr:uid="{00000000-0005-0000-0000-000059060000}"/>
    <cellStyle name="통_토목내역서_BOOKCITY(전기)_남양주수량산출서(070307)" xfId="1634" xr:uid="{00000000-0005-0000-0000-00005A060000}"/>
    <cellStyle name="통_토목내역서_공설운동진입(가실행)" xfId="1635" xr:uid="{00000000-0005-0000-0000-00005B060000}"/>
    <cellStyle name="통_토목내역서_공설운동진입(가실행)_04028적산수량집계" xfId="1636" xr:uid="{00000000-0005-0000-0000-00005C060000}"/>
    <cellStyle name="통_토목내역서_공설운동진입(가실행)_04028적산수량집계_남양주수량산출서(070307)" xfId="1637" xr:uid="{00000000-0005-0000-0000-00005D060000}"/>
    <cellStyle name="통_토목내역서_공설운동진입(가실행)_BOOKCITY(전기)" xfId="1638" xr:uid="{00000000-0005-0000-0000-00005E060000}"/>
    <cellStyle name="통_토목내역서_공설운동진입(가실행)_BOOKCITY(전기)_04028적산수량집계" xfId="1639" xr:uid="{00000000-0005-0000-0000-00005F060000}"/>
    <cellStyle name="통_토목내역서_공설운동진입(가실행)_BOOKCITY(전기)_04028적산수량집계_남양주수량산출서(070307)" xfId="1640" xr:uid="{00000000-0005-0000-0000-000060060000}"/>
    <cellStyle name="통_토목내역서_공설운동진입(가실행)_BOOKCITY(전기)_남양주수량산출서(070307)" xfId="1641" xr:uid="{00000000-0005-0000-0000-000061060000}"/>
    <cellStyle name="통_토목내역서_공설운동진입(가실행)_남양주수량산출서(070307)" xfId="1642" xr:uid="{00000000-0005-0000-0000-000062060000}"/>
    <cellStyle name="통_토목내역서_공설운동진입(가실행)_사본 - 파주 북시티(이채)" xfId="1643" xr:uid="{00000000-0005-0000-0000-000063060000}"/>
    <cellStyle name="통_토목내역서_공설운동진입(가실행)_사본 - 파주 북시티(이채)_04028적산수량집계" xfId="1644" xr:uid="{00000000-0005-0000-0000-000064060000}"/>
    <cellStyle name="통_토목내역서_공설운동진입(가실행)_사본 - 파주 북시티(이채)_04028적산수량집계_남양주수량산출서(070307)" xfId="1645" xr:uid="{00000000-0005-0000-0000-000065060000}"/>
    <cellStyle name="통_토목내역서_공설운동진입(가실행)_사본 - 파주 북시티(이채)_남양주수량산출서(070307)" xfId="1646" xr:uid="{00000000-0005-0000-0000-000066060000}"/>
    <cellStyle name="통_토목내역서_공설운동진입(가실행)_파주 BOOK CITY(통보용)" xfId="1647" xr:uid="{00000000-0005-0000-0000-000067060000}"/>
    <cellStyle name="통_토목내역서_공설운동진입(가실행)_파주 BOOK CITY(통보용)_04028적산수량집계" xfId="1648" xr:uid="{00000000-0005-0000-0000-000068060000}"/>
    <cellStyle name="통_토목내역서_공설운동진입(가실행)_파주 BOOK CITY(통보용)_04028적산수량집계_남양주수량산출서(070307)" xfId="1649" xr:uid="{00000000-0005-0000-0000-000069060000}"/>
    <cellStyle name="통_토목내역서_공설운동진입(가실행)_파주 BOOK CITY(통보용)_남양주수량산출서(070307)" xfId="1650" xr:uid="{00000000-0005-0000-0000-00006A060000}"/>
    <cellStyle name="통_토목내역서_공설운동진입(가실행)_파주 BOOK CITY가실행내역" xfId="1651" xr:uid="{00000000-0005-0000-0000-00006B060000}"/>
    <cellStyle name="통_토목내역서_공설운동진입(가실행)_파주 BOOK CITY가실행내역_04028적산수량집계" xfId="1652" xr:uid="{00000000-0005-0000-0000-00006C060000}"/>
    <cellStyle name="통_토목내역서_공설운동진입(가실행)_파주 BOOK CITY가실행내역_04028적산수량집계_남양주수량산출서(070307)" xfId="1653" xr:uid="{00000000-0005-0000-0000-00006D060000}"/>
    <cellStyle name="통_토목내역서_공설운동진입(가실행)_파주 BOOK CITY가실행내역_남양주수량산출서(070307)" xfId="1654" xr:uid="{00000000-0005-0000-0000-00006E060000}"/>
    <cellStyle name="통_토목내역서_공설운동진입(가실행)_파주 북시티(이채)제출" xfId="1655" xr:uid="{00000000-0005-0000-0000-00006F060000}"/>
    <cellStyle name="통_토목내역서_공설운동진입(가실행)_파주 북시티(이채)제출_04028적산수량집계" xfId="1656" xr:uid="{00000000-0005-0000-0000-000070060000}"/>
    <cellStyle name="통_토목내역서_공설운동진입(가실행)_파주 북시티(이채)제출_04028적산수량집계_남양주수량산출서(070307)" xfId="1657" xr:uid="{00000000-0005-0000-0000-000071060000}"/>
    <cellStyle name="통_토목내역서_공설운동진입(가실행)_파주 북시티(이채)제출_남양주수량산출서(070307)" xfId="1658" xr:uid="{00000000-0005-0000-0000-000072060000}"/>
    <cellStyle name="통_토목내역서_공설운동진입(가실행)_파주 북시티(전체)제출(변경전)" xfId="1659" xr:uid="{00000000-0005-0000-0000-000073060000}"/>
    <cellStyle name="통_토목내역서_공설운동진입(가실행)_파주 북시티(전체)제출(변경전)_04028적산수량집계" xfId="1660" xr:uid="{00000000-0005-0000-0000-000074060000}"/>
    <cellStyle name="통_토목내역서_공설운동진입(가실행)_파주 북시티(전체)제출(변경전)_04028적산수량집계_남양주수량산출서(070307)" xfId="1661" xr:uid="{00000000-0005-0000-0000-000075060000}"/>
    <cellStyle name="통_토목내역서_공설운동진입(가실행)_파주 북시티(전체)제출(변경전)_남양주수량산출서(070307)" xfId="1662" xr:uid="{00000000-0005-0000-0000-000076060000}"/>
    <cellStyle name="통_토목내역서_남양주수량산출서(070307)" xfId="1663" xr:uid="{00000000-0005-0000-0000-000077060000}"/>
    <cellStyle name="통_토목내역서_사본 - 파주 북시티(이채)" xfId="1664" xr:uid="{00000000-0005-0000-0000-000078060000}"/>
    <cellStyle name="통_토목내역서_사본 - 파주 북시티(이채)_04028적산수량집계" xfId="1665" xr:uid="{00000000-0005-0000-0000-000079060000}"/>
    <cellStyle name="통_토목내역서_사본 - 파주 북시티(이채)_04028적산수량집계_남양주수량산출서(070307)" xfId="1666" xr:uid="{00000000-0005-0000-0000-00007A060000}"/>
    <cellStyle name="통_토목내역서_사본 - 파주 북시티(이채)_남양주수량산출서(070307)" xfId="1667" xr:uid="{00000000-0005-0000-0000-00007B060000}"/>
    <cellStyle name="통_토목내역서_파주 BOOK CITY(통보용)" xfId="1668" xr:uid="{00000000-0005-0000-0000-00007C060000}"/>
    <cellStyle name="통_토목내역서_파주 BOOK CITY(통보용)_04028적산수량집계" xfId="1669" xr:uid="{00000000-0005-0000-0000-00007D060000}"/>
    <cellStyle name="통_토목내역서_파주 BOOK CITY(통보용)_04028적산수량집계_남양주수량산출서(070307)" xfId="1670" xr:uid="{00000000-0005-0000-0000-00007E060000}"/>
    <cellStyle name="통_토목내역서_파주 BOOK CITY(통보용)_남양주수량산출서(070307)" xfId="1671" xr:uid="{00000000-0005-0000-0000-00007F060000}"/>
    <cellStyle name="통_토목내역서_파주 BOOK CITY가실행내역" xfId="1672" xr:uid="{00000000-0005-0000-0000-000080060000}"/>
    <cellStyle name="통_토목내역서_파주 BOOK CITY가실행내역_04028적산수량집계" xfId="1673" xr:uid="{00000000-0005-0000-0000-000081060000}"/>
    <cellStyle name="통_토목내역서_파주 BOOK CITY가실행내역_04028적산수량집계_남양주수량산출서(070307)" xfId="1674" xr:uid="{00000000-0005-0000-0000-000082060000}"/>
    <cellStyle name="통_토목내역서_파주 BOOK CITY가실행내역_남양주수량산출서(070307)" xfId="1675" xr:uid="{00000000-0005-0000-0000-000083060000}"/>
    <cellStyle name="통_토목내역서_파주 북시티(이채)제출" xfId="1676" xr:uid="{00000000-0005-0000-0000-000084060000}"/>
    <cellStyle name="통_토목내역서_파주 북시티(이채)제출_04028적산수량집계" xfId="1677" xr:uid="{00000000-0005-0000-0000-000085060000}"/>
    <cellStyle name="통_토목내역서_파주 북시티(이채)제출_04028적산수량집계_남양주수량산출서(070307)" xfId="1678" xr:uid="{00000000-0005-0000-0000-000086060000}"/>
    <cellStyle name="통_토목내역서_파주 북시티(이채)제출_남양주수량산출서(070307)" xfId="1679" xr:uid="{00000000-0005-0000-0000-000087060000}"/>
    <cellStyle name="통_토목내역서_파주 북시티(전체)제출(변경전)" xfId="1680" xr:uid="{00000000-0005-0000-0000-000088060000}"/>
    <cellStyle name="통_토목내역서_파주 북시티(전체)제출(변경전)_04028적산수량집계" xfId="1681" xr:uid="{00000000-0005-0000-0000-000089060000}"/>
    <cellStyle name="통_토목내역서_파주 북시티(전체)제출(변경전)_04028적산수량집계_남양주수량산출서(070307)" xfId="1682" xr:uid="{00000000-0005-0000-0000-00008A060000}"/>
    <cellStyle name="통_토목내역서_파주 북시티(전체)제출(변경전)_남양주수량산출서(070307)" xfId="1683" xr:uid="{00000000-0005-0000-0000-00008B060000}"/>
    <cellStyle name="통_파주 BOOK CITY(통보용)" xfId="1684" xr:uid="{00000000-0005-0000-0000-00008C060000}"/>
    <cellStyle name="통_파주 BOOK CITY(통보용)_04028적산수량집계" xfId="1685" xr:uid="{00000000-0005-0000-0000-00008D060000}"/>
    <cellStyle name="통_파주 BOOK CITY(통보용)_04028적산수량집계_남양주수량산출서(070307)" xfId="1686" xr:uid="{00000000-0005-0000-0000-00008E060000}"/>
    <cellStyle name="통_파주 BOOK CITY(통보용)_남양주수량산출서(070307)" xfId="1687" xr:uid="{00000000-0005-0000-0000-00008F060000}"/>
    <cellStyle name="통_파주 BOOK CITY가실행내역" xfId="1688" xr:uid="{00000000-0005-0000-0000-000090060000}"/>
    <cellStyle name="통_파주 BOOK CITY가실행내역_04028적산수량집계" xfId="1689" xr:uid="{00000000-0005-0000-0000-000091060000}"/>
    <cellStyle name="통_파주 BOOK CITY가실행내역_04028적산수량집계_남양주수량산출서(070307)" xfId="1690" xr:uid="{00000000-0005-0000-0000-000092060000}"/>
    <cellStyle name="통_파주 BOOK CITY가실행내역_남양주수량산출서(070307)" xfId="1691" xr:uid="{00000000-0005-0000-0000-000093060000}"/>
    <cellStyle name="통_파주 북시티(이채)제출" xfId="1692" xr:uid="{00000000-0005-0000-0000-000094060000}"/>
    <cellStyle name="통_파주 북시티(이채)제출_04028적산수량집계" xfId="1693" xr:uid="{00000000-0005-0000-0000-000095060000}"/>
    <cellStyle name="통_파주 북시티(이채)제출_04028적산수량집계_남양주수량산출서(070307)" xfId="1694" xr:uid="{00000000-0005-0000-0000-000096060000}"/>
    <cellStyle name="통_파주 북시티(이채)제출_남양주수량산출서(070307)" xfId="1695" xr:uid="{00000000-0005-0000-0000-000097060000}"/>
    <cellStyle name="통_파주 북시티(전체)제출(변경전)" xfId="1696" xr:uid="{00000000-0005-0000-0000-000098060000}"/>
    <cellStyle name="통_파주 북시티(전체)제출(변경전)_04028적산수량집계" xfId="1697" xr:uid="{00000000-0005-0000-0000-000099060000}"/>
    <cellStyle name="통_파주 북시티(전체)제출(변경전)_04028적산수량집계_남양주수량산출서(070307)" xfId="1698" xr:uid="{00000000-0005-0000-0000-00009A060000}"/>
    <cellStyle name="통_파주 북시티(전체)제출(변경전)_남양주수량산출서(070307)" xfId="1699" xr:uid="{00000000-0005-0000-0000-00009B060000}"/>
    <cellStyle name="통화 [" xfId="1700" xr:uid="{00000000-0005-0000-0000-00009C060000}"/>
    <cellStyle name="통화 [0] 2" xfId="8" xr:uid="{00000000-0005-0000-0000-00009D060000}"/>
    <cellStyle name="통화 [0] 2 2" xfId="9" xr:uid="{00000000-0005-0000-0000-00009E060000}"/>
    <cellStyle name="퍼센트" xfId="1701" xr:uid="{00000000-0005-0000-0000-00009F060000}"/>
    <cellStyle name="표" xfId="1702" xr:uid="{00000000-0005-0000-0000-0000A0060000}"/>
    <cellStyle name="표(가는선,가운데,중앙)" xfId="1703" xr:uid="{00000000-0005-0000-0000-0000A1060000}"/>
    <cellStyle name="표(가는선,왼쪽,중앙)" xfId="1704" xr:uid="{00000000-0005-0000-0000-0000A2060000}"/>
    <cellStyle name="표(세로쓰기)" xfId="1705" xr:uid="{00000000-0005-0000-0000-0000A3060000}"/>
    <cellStyle name="표_04028적산수량집계" xfId="1706" xr:uid="{00000000-0005-0000-0000-0000A4060000}"/>
    <cellStyle name="표_04028적산수량집계_남양주수량산출서(070307)" xfId="1707" xr:uid="{00000000-0005-0000-0000-0000A5060000}"/>
    <cellStyle name="표_BOOKCITY(전기)" xfId="1708" xr:uid="{00000000-0005-0000-0000-0000A6060000}"/>
    <cellStyle name="표_BOOKCITY(전기)_04028적산수량집계" xfId="1709" xr:uid="{00000000-0005-0000-0000-0000A7060000}"/>
    <cellStyle name="표_BOOKCITY(전기)_04028적산수량집계_남양주수량산출서(070307)" xfId="1710" xr:uid="{00000000-0005-0000-0000-0000A8060000}"/>
    <cellStyle name="표_BOOKCITY(전기)_남양주수량산출서(070307)" xfId="1711" xr:uid="{00000000-0005-0000-0000-0000A9060000}"/>
    <cellStyle name="표_공설운동진입(가실행)" xfId="1712" xr:uid="{00000000-0005-0000-0000-0000AA060000}"/>
    <cellStyle name="표_공설운동진입(가실행)_04028적산수량집계" xfId="1713" xr:uid="{00000000-0005-0000-0000-0000AB060000}"/>
    <cellStyle name="표_공설운동진입(가실행)_04028적산수량집계_남양주수량산출서(070307)" xfId="1714" xr:uid="{00000000-0005-0000-0000-0000AC060000}"/>
    <cellStyle name="표_공설운동진입(가실행)_BOOKCITY(전기)" xfId="1715" xr:uid="{00000000-0005-0000-0000-0000AD060000}"/>
    <cellStyle name="표_공설운동진입(가실행)_BOOKCITY(전기)_04028적산수량집계" xfId="1716" xr:uid="{00000000-0005-0000-0000-0000AE060000}"/>
    <cellStyle name="표_공설운동진입(가실행)_BOOKCITY(전기)_04028적산수량집계_남양주수량산출서(070307)" xfId="1717" xr:uid="{00000000-0005-0000-0000-0000AF060000}"/>
    <cellStyle name="표_공설운동진입(가실행)_BOOKCITY(전기)_남양주수량산출서(070307)" xfId="1718" xr:uid="{00000000-0005-0000-0000-0000B0060000}"/>
    <cellStyle name="표_공설운동진입(가실행)_남양주수량산출서(070307)" xfId="1719" xr:uid="{00000000-0005-0000-0000-0000B1060000}"/>
    <cellStyle name="표_공설운동진입(가실행)_사본 - 파주 북시티(이채)" xfId="1720" xr:uid="{00000000-0005-0000-0000-0000B2060000}"/>
    <cellStyle name="표_공설운동진입(가실행)_사본 - 파주 북시티(이채)_04028적산수량집계" xfId="1721" xr:uid="{00000000-0005-0000-0000-0000B3060000}"/>
    <cellStyle name="표_공설운동진입(가실행)_사본 - 파주 북시티(이채)_04028적산수량집계_남양주수량산출서(070307)" xfId="1722" xr:uid="{00000000-0005-0000-0000-0000B4060000}"/>
    <cellStyle name="표_공설운동진입(가실행)_사본 - 파주 북시티(이채)_남양주수량산출서(070307)" xfId="1723" xr:uid="{00000000-0005-0000-0000-0000B5060000}"/>
    <cellStyle name="표_공설운동진입(가실행)_파주 BOOK CITY(통보용)" xfId="1724" xr:uid="{00000000-0005-0000-0000-0000B6060000}"/>
    <cellStyle name="표_공설운동진입(가실행)_파주 BOOK CITY(통보용)_04028적산수량집계" xfId="1725" xr:uid="{00000000-0005-0000-0000-0000B7060000}"/>
    <cellStyle name="표_공설운동진입(가실행)_파주 BOOK CITY(통보용)_04028적산수량집계_남양주수량산출서(070307)" xfId="1726" xr:uid="{00000000-0005-0000-0000-0000B8060000}"/>
    <cellStyle name="표_공설운동진입(가실행)_파주 BOOK CITY(통보용)_남양주수량산출서(070307)" xfId="1727" xr:uid="{00000000-0005-0000-0000-0000B9060000}"/>
    <cellStyle name="표_공설운동진입(가실행)_파주 BOOK CITY가실행내역" xfId="1728" xr:uid="{00000000-0005-0000-0000-0000BA060000}"/>
    <cellStyle name="표_공설운동진입(가실행)_파주 BOOK CITY가실행내역_04028적산수량집계" xfId="1729" xr:uid="{00000000-0005-0000-0000-0000BB060000}"/>
    <cellStyle name="표_공설운동진입(가실행)_파주 BOOK CITY가실행내역_04028적산수량집계_남양주수량산출서(070307)" xfId="1730" xr:uid="{00000000-0005-0000-0000-0000BC060000}"/>
    <cellStyle name="표_공설운동진입(가실행)_파주 BOOK CITY가실행내역_남양주수량산출서(070307)" xfId="1731" xr:uid="{00000000-0005-0000-0000-0000BD060000}"/>
    <cellStyle name="표_공설운동진입(가실행)_파주 북시티(이채)제출" xfId="1732" xr:uid="{00000000-0005-0000-0000-0000BE060000}"/>
    <cellStyle name="표_공설운동진입(가실행)_파주 북시티(이채)제출_04028적산수량집계" xfId="1733" xr:uid="{00000000-0005-0000-0000-0000BF060000}"/>
    <cellStyle name="표_공설운동진입(가실행)_파주 북시티(이채)제출_04028적산수량집계_남양주수량산출서(070307)" xfId="1734" xr:uid="{00000000-0005-0000-0000-0000C0060000}"/>
    <cellStyle name="표_공설운동진입(가실행)_파주 북시티(이채)제출_남양주수량산출서(070307)" xfId="1735" xr:uid="{00000000-0005-0000-0000-0000C1060000}"/>
    <cellStyle name="표_공설운동진입(가실행)_파주 북시티(전체)제출(변경전)" xfId="1736" xr:uid="{00000000-0005-0000-0000-0000C2060000}"/>
    <cellStyle name="표_공설운동진입(가실행)_파주 북시티(전체)제출(변경전)_04028적산수량집계" xfId="1737" xr:uid="{00000000-0005-0000-0000-0000C3060000}"/>
    <cellStyle name="표_공설운동진입(가실행)_파주 북시티(전체)제출(변경전)_04028적산수량집계_남양주수량산출서(070307)" xfId="1738" xr:uid="{00000000-0005-0000-0000-0000C4060000}"/>
    <cellStyle name="표_공설운동진입(가실행)_파주 북시티(전체)제출(변경전)_남양주수량산출서(070307)" xfId="1739" xr:uid="{00000000-0005-0000-0000-0000C5060000}"/>
    <cellStyle name="표_남양주수량산출서(070307)" xfId="1740" xr:uid="{00000000-0005-0000-0000-0000C6060000}"/>
    <cellStyle name="표_사본 - 파주 북시티(이채)" xfId="1741" xr:uid="{00000000-0005-0000-0000-0000C7060000}"/>
    <cellStyle name="표_사본 - 파주 북시티(이채)_04028적산수량집계" xfId="1742" xr:uid="{00000000-0005-0000-0000-0000C8060000}"/>
    <cellStyle name="표_사본 - 파주 북시티(이채)_04028적산수량집계_남양주수량산출서(070307)" xfId="1743" xr:uid="{00000000-0005-0000-0000-0000C9060000}"/>
    <cellStyle name="표_사본 - 파주 북시티(이채)_남양주수량산출서(070307)" xfId="1744" xr:uid="{00000000-0005-0000-0000-0000CA060000}"/>
    <cellStyle name="표_토목내역서" xfId="1745" xr:uid="{00000000-0005-0000-0000-0000CB060000}"/>
    <cellStyle name="표_토목내역서_04028적산수량집계" xfId="1746" xr:uid="{00000000-0005-0000-0000-0000CC060000}"/>
    <cellStyle name="표_토목내역서_04028적산수량집계_남양주수량산출서(070307)" xfId="1747" xr:uid="{00000000-0005-0000-0000-0000CD060000}"/>
    <cellStyle name="표_토목내역서_BOOKCITY(전기)" xfId="1748" xr:uid="{00000000-0005-0000-0000-0000CE060000}"/>
    <cellStyle name="표_토목내역서_BOOKCITY(전기)_04028적산수량집계" xfId="1749" xr:uid="{00000000-0005-0000-0000-0000CF060000}"/>
    <cellStyle name="표_토목내역서_BOOKCITY(전기)_04028적산수량집계_남양주수량산출서(070307)" xfId="1750" xr:uid="{00000000-0005-0000-0000-0000D0060000}"/>
    <cellStyle name="표_토목내역서_BOOKCITY(전기)_남양주수량산출서(070307)" xfId="1751" xr:uid="{00000000-0005-0000-0000-0000D1060000}"/>
    <cellStyle name="표_토목내역서_공설운동진입(가실행)" xfId="1752" xr:uid="{00000000-0005-0000-0000-0000D2060000}"/>
    <cellStyle name="표_토목내역서_공설운동진입(가실행)_04028적산수량집계" xfId="1753" xr:uid="{00000000-0005-0000-0000-0000D3060000}"/>
    <cellStyle name="표_토목내역서_공설운동진입(가실행)_04028적산수량집계_남양주수량산출서(070307)" xfId="1754" xr:uid="{00000000-0005-0000-0000-0000D4060000}"/>
    <cellStyle name="표_토목내역서_공설운동진입(가실행)_BOOKCITY(전기)" xfId="1755" xr:uid="{00000000-0005-0000-0000-0000D5060000}"/>
    <cellStyle name="표_토목내역서_공설운동진입(가실행)_BOOKCITY(전기)_04028적산수량집계" xfId="1756" xr:uid="{00000000-0005-0000-0000-0000D6060000}"/>
    <cellStyle name="표_토목내역서_공설운동진입(가실행)_BOOKCITY(전기)_04028적산수량집계_남양주수량산출서(070307)" xfId="1757" xr:uid="{00000000-0005-0000-0000-0000D7060000}"/>
    <cellStyle name="표_토목내역서_공설운동진입(가실행)_BOOKCITY(전기)_남양주수량산출서(070307)" xfId="1758" xr:uid="{00000000-0005-0000-0000-0000D8060000}"/>
    <cellStyle name="표_토목내역서_공설운동진입(가실행)_남양주수량산출서(070307)" xfId="1759" xr:uid="{00000000-0005-0000-0000-0000D9060000}"/>
    <cellStyle name="표_토목내역서_공설운동진입(가실행)_사본 - 파주 북시티(이채)" xfId="1760" xr:uid="{00000000-0005-0000-0000-0000DA060000}"/>
    <cellStyle name="표_토목내역서_공설운동진입(가실행)_사본 - 파주 북시티(이채)_04028적산수량집계" xfId="1761" xr:uid="{00000000-0005-0000-0000-0000DB060000}"/>
    <cellStyle name="표_토목내역서_공설운동진입(가실행)_사본 - 파주 북시티(이채)_04028적산수량집계_남양주수량산출서(070307)" xfId="1762" xr:uid="{00000000-0005-0000-0000-0000DC060000}"/>
    <cellStyle name="표_토목내역서_공설운동진입(가실행)_사본 - 파주 북시티(이채)_남양주수량산출서(070307)" xfId="1763" xr:uid="{00000000-0005-0000-0000-0000DD060000}"/>
    <cellStyle name="표_토목내역서_공설운동진입(가실행)_파주 BOOK CITY(통보용)" xfId="1764" xr:uid="{00000000-0005-0000-0000-0000DE060000}"/>
    <cellStyle name="표_토목내역서_공설운동진입(가실행)_파주 BOOK CITY(통보용)_04028적산수량집계" xfId="1765" xr:uid="{00000000-0005-0000-0000-0000DF060000}"/>
    <cellStyle name="표_토목내역서_공설운동진입(가실행)_파주 BOOK CITY(통보용)_04028적산수량집계_남양주수량산출서(070307)" xfId="1766" xr:uid="{00000000-0005-0000-0000-0000E0060000}"/>
    <cellStyle name="표_토목내역서_공설운동진입(가실행)_파주 BOOK CITY(통보용)_남양주수량산출서(070307)" xfId="1767" xr:uid="{00000000-0005-0000-0000-0000E1060000}"/>
    <cellStyle name="표_토목내역서_공설운동진입(가실행)_파주 BOOK CITY가실행내역" xfId="1768" xr:uid="{00000000-0005-0000-0000-0000E2060000}"/>
    <cellStyle name="표_토목내역서_공설운동진입(가실행)_파주 BOOK CITY가실행내역_04028적산수량집계" xfId="1769" xr:uid="{00000000-0005-0000-0000-0000E3060000}"/>
    <cellStyle name="표_토목내역서_공설운동진입(가실행)_파주 BOOK CITY가실행내역_04028적산수량집계_남양주수량산출서(070307)" xfId="1770" xr:uid="{00000000-0005-0000-0000-0000E4060000}"/>
    <cellStyle name="표_토목내역서_공설운동진입(가실행)_파주 BOOK CITY가실행내역_남양주수량산출서(070307)" xfId="1771" xr:uid="{00000000-0005-0000-0000-0000E5060000}"/>
    <cellStyle name="표_토목내역서_공설운동진입(가실행)_파주 북시티(이채)제출" xfId="1772" xr:uid="{00000000-0005-0000-0000-0000E6060000}"/>
    <cellStyle name="표_토목내역서_공설운동진입(가실행)_파주 북시티(이채)제출_04028적산수량집계" xfId="1773" xr:uid="{00000000-0005-0000-0000-0000E7060000}"/>
    <cellStyle name="표_토목내역서_공설운동진입(가실행)_파주 북시티(이채)제출_04028적산수량집계_남양주수량산출서(070307)" xfId="1774" xr:uid="{00000000-0005-0000-0000-0000E8060000}"/>
    <cellStyle name="표_토목내역서_공설운동진입(가실행)_파주 북시티(이채)제출_남양주수량산출서(070307)" xfId="1775" xr:uid="{00000000-0005-0000-0000-0000E9060000}"/>
    <cellStyle name="표_토목내역서_공설운동진입(가실행)_파주 북시티(전체)제출(변경전)" xfId="1776" xr:uid="{00000000-0005-0000-0000-0000EA060000}"/>
    <cellStyle name="표_토목내역서_공설운동진입(가실행)_파주 북시티(전체)제출(변경전)_04028적산수량집계" xfId="1777" xr:uid="{00000000-0005-0000-0000-0000EB060000}"/>
    <cellStyle name="표_토목내역서_공설운동진입(가실행)_파주 북시티(전체)제출(변경전)_04028적산수량집계_남양주수량산출서(070307)" xfId="1778" xr:uid="{00000000-0005-0000-0000-0000EC060000}"/>
    <cellStyle name="표_토목내역서_공설운동진입(가실행)_파주 북시티(전체)제출(변경전)_남양주수량산출서(070307)" xfId="1779" xr:uid="{00000000-0005-0000-0000-0000ED060000}"/>
    <cellStyle name="표_토목내역서_남양주수량산출서(070307)" xfId="1780" xr:uid="{00000000-0005-0000-0000-0000EE060000}"/>
    <cellStyle name="표_토목내역서_사본 - 파주 북시티(이채)" xfId="1781" xr:uid="{00000000-0005-0000-0000-0000EF060000}"/>
    <cellStyle name="표_토목내역서_사본 - 파주 북시티(이채)_04028적산수량집계" xfId="1782" xr:uid="{00000000-0005-0000-0000-0000F0060000}"/>
    <cellStyle name="표_토목내역서_사본 - 파주 북시티(이채)_04028적산수량집계_남양주수량산출서(070307)" xfId="1783" xr:uid="{00000000-0005-0000-0000-0000F1060000}"/>
    <cellStyle name="표_토목내역서_사본 - 파주 북시티(이채)_남양주수량산출서(070307)" xfId="1784" xr:uid="{00000000-0005-0000-0000-0000F2060000}"/>
    <cellStyle name="표_토목내역서_파주 BOOK CITY(통보용)" xfId="1785" xr:uid="{00000000-0005-0000-0000-0000F3060000}"/>
    <cellStyle name="표_토목내역서_파주 BOOK CITY(통보용)_04028적산수량집계" xfId="1786" xr:uid="{00000000-0005-0000-0000-0000F4060000}"/>
    <cellStyle name="표_토목내역서_파주 BOOK CITY(통보용)_04028적산수량집계_남양주수량산출서(070307)" xfId="1787" xr:uid="{00000000-0005-0000-0000-0000F5060000}"/>
    <cellStyle name="표_토목내역서_파주 BOOK CITY(통보용)_남양주수량산출서(070307)" xfId="1788" xr:uid="{00000000-0005-0000-0000-0000F6060000}"/>
    <cellStyle name="표_토목내역서_파주 BOOK CITY가실행내역" xfId="1789" xr:uid="{00000000-0005-0000-0000-0000F7060000}"/>
    <cellStyle name="표_토목내역서_파주 BOOK CITY가실행내역_04028적산수량집계" xfId="1790" xr:uid="{00000000-0005-0000-0000-0000F8060000}"/>
    <cellStyle name="표_토목내역서_파주 BOOK CITY가실행내역_04028적산수량집계_남양주수량산출서(070307)" xfId="1791" xr:uid="{00000000-0005-0000-0000-0000F9060000}"/>
    <cellStyle name="표_토목내역서_파주 BOOK CITY가실행내역_남양주수량산출서(070307)" xfId="1792" xr:uid="{00000000-0005-0000-0000-0000FA060000}"/>
    <cellStyle name="표_토목내역서_파주 북시티(이채)제출" xfId="1793" xr:uid="{00000000-0005-0000-0000-0000FB060000}"/>
    <cellStyle name="표_토목내역서_파주 북시티(이채)제출_04028적산수량집계" xfId="1794" xr:uid="{00000000-0005-0000-0000-0000FC060000}"/>
    <cellStyle name="표_토목내역서_파주 북시티(이채)제출_04028적산수량집계_남양주수량산출서(070307)" xfId="1795" xr:uid="{00000000-0005-0000-0000-0000FD060000}"/>
    <cellStyle name="표_토목내역서_파주 북시티(이채)제출_남양주수량산출서(070307)" xfId="1796" xr:uid="{00000000-0005-0000-0000-0000FE060000}"/>
    <cellStyle name="표_토목내역서_파주 북시티(전체)제출(변경전)" xfId="1797" xr:uid="{00000000-0005-0000-0000-0000FF060000}"/>
    <cellStyle name="표_토목내역서_파주 북시티(전체)제출(변경전)_04028적산수량집계" xfId="1798" xr:uid="{00000000-0005-0000-0000-000000070000}"/>
    <cellStyle name="표_토목내역서_파주 북시티(전체)제출(변경전)_04028적산수량집계_남양주수량산출서(070307)" xfId="1799" xr:uid="{00000000-0005-0000-0000-000001070000}"/>
    <cellStyle name="표_토목내역서_파주 북시티(전체)제출(변경전)_남양주수량산출서(070307)" xfId="1800" xr:uid="{00000000-0005-0000-0000-000002070000}"/>
    <cellStyle name="표_파주 BOOK CITY(통보용)" xfId="1801" xr:uid="{00000000-0005-0000-0000-000003070000}"/>
    <cellStyle name="표_파주 BOOK CITY(통보용)_04028적산수량집계" xfId="1802" xr:uid="{00000000-0005-0000-0000-000004070000}"/>
    <cellStyle name="표_파주 BOOK CITY(통보용)_04028적산수량집계_남양주수량산출서(070307)" xfId="1803" xr:uid="{00000000-0005-0000-0000-000005070000}"/>
    <cellStyle name="표_파주 BOOK CITY(통보용)_남양주수량산출서(070307)" xfId="1804" xr:uid="{00000000-0005-0000-0000-000006070000}"/>
    <cellStyle name="표_파주 BOOK CITY가실행내역" xfId="1805" xr:uid="{00000000-0005-0000-0000-000007070000}"/>
    <cellStyle name="표_파주 BOOK CITY가실행내역_04028적산수량집계" xfId="1806" xr:uid="{00000000-0005-0000-0000-000008070000}"/>
    <cellStyle name="표_파주 BOOK CITY가실행내역_04028적산수량집계_남양주수량산출서(070307)" xfId="1807" xr:uid="{00000000-0005-0000-0000-000009070000}"/>
    <cellStyle name="표_파주 BOOK CITY가실행내역_남양주수량산출서(070307)" xfId="1808" xr:uid="{00000000-0005-0000-0000-00000A070000}"/>
    <cellStyle name="표_파주 북시티(이채)제출" xfId="1809" xr:uid="{00000000-0005-0000-0000-00000B070000}"/>
    <cellStyle name="표_파주 북시티(이채)제출_04028적산수량집계" xfId="1810" xr:uid="{00000000-0005-0000-0000-00000C070000}"/>
    <cellStyle name="표_파주 북시티(이채)제출_04028적산수량집계_남양주수량산출서(070307)" xfId="1811" xr:uid="{00000000-0005-0000-0000-00000D070000}"/>
    <cellStyle name="표_파주 북시티(이채)제출_남양주수량산출서(070307)" xfId="1812" xr:uid="{00000000-0005-0000-0000-00000E070000}"/>
    <cellStyle name="표_파주 북시티(전체)제출(변경전)" xfId="1813" xr:uid="{00000000-0005-0000-0000-00000F070000}"/>
    <cellStyle name="표_파주 북시티(전체)제출(변경전)_04028적산수량집계" xfId="1814" xr:uid="{00000000-0005-0000-0000-000010070000}"/>
    <cellStyle name="표_파주 북시티(전체)제출(변경전)_04028적산수량집계_남양주수량산출서(070307)" xfId="1815" xr:uid="{00000000-0005-0000-0000-000011070000}"/>
    <cellStyle name="표_파주 북시티(전체)제출(변경전)_남양주수량산출서(070307)" xfId="1816" xr:uid="{00000000-0005-0000-0000-000012070000}"/>
    <cellStyle name="表示済みのハイパーリンク" xfId="1817" xr:uid="{00000000-0005-0000-0000-000013070000}"/>
    <cellStyle name="표준" xfId="0" builtinId="0"/>
    <cellStyle name="표준 10" xfId="1818" xr:uid="{00000000-0005-0000-0000-000015070000}"/>
    <cellStyle name="표준 11" xfId="14" xr:uid="{00000000-0005-0000-0000-000016070000}"/>
    <cellStyle name="표준 2" xfId="10" xr:uid="{00000000-0005-0000-0000-000017070000}"/>
    <cellStyle name="표준 2 2" xfId="1819" xr:uid="{00000000-0005-0000-0000-000018070000}"/>
    <cellStyle name="표준 2 3" xfId="1820" xr:uid="{00000000-0005-0000-0000-000019070000}"/>
    <cellStyle name="표준 2 4" xfId="1821" xr:uid="{00000000-0005-0000-0000-00001A070000}"/>
    <cellStyle name="표준 2 5" xfId="1822" xr:uid="{00000000-0005-0000-0000-00001B070000}"/>
    <cellStyle name="표준 3" xfId="11" xr:uid="{00000000-0005-0000-0000-00001C070000}"/>
    <cellStyle name="표준 3 10" xfId="1824" xr:uid="{00000000-0005-0000-0000-00001D070000}"/>
    <cellStyle name="표준 3 11" xfId="1825" xr:uid="{00000000-0005-0000-0000-00001E070000}"/>
    <cellStyle name="표준 3 12" xfId="1823" xr:uid="{00000000-0005-0000-0000-00001F070000}"/>
    <cellStyle name="표준 3 2" xfId="1826" xr:uid="{00000000-0005-0000-0000-000020070000}"/>
    <cellStyle name="표준 3 3" xfId="1827" xr:uid="{00000000-0005-0000-0000-000021070000}"/>
    <cellStyle name="표준 3 4" xfId="1828" xr:uid="{00000000-0005-0000-0000-000022070000}"/>
    <cellStyle name="표준 3 5" xfId="1829" xr:uid="{00000000-0005-0000-0000-000023070000}"/>
    <cellStyle name="표준 3 6" xfId="1830" xr:uid="{00000000-0005-0000-0000-000024070000}"/>
    <cellStyle name="표준 3 7" xfId="1831" xr:uid="{00000000-0005-0000-0000-000025070000}"/>
    <cellStyle name="표준 3 8" xfId="1832" xr:uid="{00000000-0005-0000-0000-000026070000}"/>
    <cellStyle name="표준 3 9" xfId="1833" xr:uid="{00000000-0005-0000-0000-000027070000}"/>
    <cellStyle name="표준 3_국도3호선 교통신호 개선공사 계약내역서" xfId="1834" xr:uid="{00000000-0005-0000-0000-000028070000}"/>
    <cellStyle name="표준 4" xfId="12" xr:uid="{00000000-0005-0000-0000-000029070000}"/>
    <cellStyle name="표준 4 2" xfId="13" xr:uid="{00000000-0005-0000-0000-00002A070000}"/>
    <cellStyle name="표준 4 2 2" xfId="1836" xr:uid="{00000000-0005-0000-0000-00002B070000}"/>
    <cellStyle name="표준 4 3" xfId="1835" xr:uid="{00000000-0005-0000-0000-00002C070000}"/>
    <cellStyle name="표준 5" xfId="1837" xr:uid="{00000000-0005-0000-0000-00002D070000}"/>
    <cellStyle name="표준 5 2" xfId="1838" xr:uid="{00000000-0005-0000-0000-00002E070000}"/>
    <cellStyle name="표준 6" xfId="1839" xr:uid="{00000000-0005-0000-0000-00002F070000}"/>
    <cellStyle name="표준 7" xfId="1840" xr:uid="{00000000-0005-0000-0000-000030070000}"/>
    <cellStyle name="표준 8" xfId="1841" xr:uid="{00000000-0005-0000-0000-000031070000}"/>
    <cellStyle name="표준 9" xfId="1842" xr:uid="{00000000-0005-0000-0000-000032070000}"/>
    <cellStyle name="標準_Akia(F）-8" xfId="1843" xr:uid="{00000000-0005-0000-0000-000033070000}"/>
    <cellStyle name="표준1" xfId="1844" xr:uid="{00000000-0005-0000-0000-000034070000}"/>
    <cellStyle name="표준2" xfId="1845" xr:uid="{00000000-0005-0000-0000-000035070000}"/>
    <cellStyle name="합산" xfId="1846" xr:uid="{00000000-0005-0000-0000-000036070000}"/>
    <cellStyle name="허윤정" xfId="1847" xr:uid="{00000000-0005-0000-0000-000037070000}"/>
    <cellStyle name="화폐기호" xfId="1848" xr:uid="{00000000-0005-0000-0000-000038070000}"/>
    <cellStyle name="화폐기호0" xfId="1849" xr:uid="{00000000-0005-0000-0000-000039070000}"/>
    <cellStyle name="ㅏㅏㅏ" xfId="1850" xr:uid="{00000000-0005-0000-0000-00003A0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6.xml"/><Relationship Id="rId299" Type="http://schemas.openxmlformats.org/officeDocument/2006/relationships/externalLink" Target="externalLinks/externalLink288.xml"/><Relationship Id="rId21" Type="http://schemas.openxmlformats.org/officeDocument/2006/relationships/externalLink" Target="externalLinks/externalLink10.xml"/><Relationship Id="rId63" Type="http://schemas.openxmlformats.org/officeDocument/2006/relationships/externalLink" Target="externalLinks/externalLink52.xml"/><Relationship Id="rId159" Type="http://schemas.openxmlformats.org/officeDocument/2006/relationships/externalLink" Target="externalLinks/externalLink148.xml"/><Relationship Id="rId170" Type="http://schemas.openxmlformats.org/officeDocument/2006/relationships/externalLink" Target="externalLinks/externalLink159.xml"/><Relationship Id="rId226" Type="http://schemas.openxmlformats.org/officeDocument/2006/relationships/externalLink" Target="externalLinks/externalLink215.xml"/><Relationship Id="rId268" Type="http://schemas.openxmlformats.org/officeDocument/2006/relationships/externalLink" Target="externalLinks/externalLink257.xml"/><Relationship Id="rId32" Type="http://schemas.openxmlformats.org/officeDocument/2006/relationships/externalLink" Target="externalLinks/externalLink21.xml"/><Relationship Id="rId74" Type="http://schemas.openxmlformats.org/officeDocument/2006/relationships/externalLink" Target="externalLinks/externalLink63.xml"/><Relationship Id="rId128" Type="http://schemas.openxmlformats.org/officeDocument/2006/relationships/externalLink" Target="externalLinks/externalLink117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0.xml"/><Relationship Id="rId237" Type="http://schemas.openxmlformats.org/officeDocument/2006/relationships/externalLink" Target="externalLinks/externalLink226.xml"/><Relationship Id="rId279" Type="http://schemas.openxmlformats.org/officeDocument/2006/relationships/externalLink" Target="externalLinks/externalLink268.xml"/><Relationship Id="rId43" Type="http://schemas.openxmlformats.org/officeDocument/2006/relationships/externalLink" Target="externalLinks/externalLink32.xml"/><Relationship Id="rId139" Type="http://schemas.openxmlformats.org/officeDocument/2006/relationships/externalLink" Target="externalLinks/externalLink128.xml"/><Relationship Id="rId290" Type="http://schemas.openxmlformats.org/officeDocument/2006/relationships/externalLink" Target="externalLinks/externalLink279.xml"/><Relationship Id="rId304" Type="http://schemas.openxmlformats.org/officeDocument/2006/relationships/externalLink" Target="externalLinks/externalLink293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92" Type="http://schemas.openxmlformats.org/officeDocument/2006/relationships/externalLink" Target="externalLinks/externalLink181.xml"/><Relationship Id="rId206" Type="http://schemas.openxmlformats.org/officeDocument/2006/relationships/externalLink" Target="externalLinks/externalLink195.xml"/><Relationship Id="rId248" Type="http://schemas.openxmlformats.org/officeDocument/2006/relationships/externalLink" Target="externalLinks/externalLink237.xml"/><Relationship Id="rId12" Type="http://schemas.openxmlformats.org/officeDocument/2006/relationships/externalLink" Target="externalLinks/externalLink1.xml"/><Relationship Id="rId108" Type="http://schemas.openxmlformats.org/officeDocument/2006/relationships/externalLink" Target="externalLinks/externalLink97.xml"/><Relationship Id="rId315" Type="http://schemas.openxmlformats.org/officeDocument/2006/relationships/externalLink" Target="externalLinks/externalLink304.xml"/><Relationship Id="rId54" Type="http://schemas.openxmlformats.org/officeDocument/2006/relationships/externalLink" Target="externalLinks/externalLink43.xml"/><Relationship Id="rId96" Type="http://schemas.openxmlformats.org/officeDocument/2006/relationships/externalLink" Target="externalLinks/externalLink85.xml"/><Relationship Id="rId161" Type="http://schemas.openxmlformats.org/officeDocument/2006/relationships/externalLink" Target="externalLinks/externalLink150.xml"/><Relationship Id="rId217" Type="http://schemas.openxmlformats.org/officeDocument/2006/relationships/externalLink" Target="externalLinks/externalLink206.xml"/><Relationship Id="rId259" Type="http://schemas.openxmlformats.org/officeDocument/2006/relationships/externalLink" Target="externalLinks/externalLink248.xml"/><Relationship Id="rId23" Type="http://schemas.openxmlformats.org/officeDocument/2006/relationships/externalLink" Target="externalLinks/externalLink12.xml"/><Relationship Id="rId119" Type="http://schemas.openxmlformats.org/officeDocument/2006/relationships/externalLink" Target="externalLinks/externalLink108.xml"/><Relationship Id="rId270" Type="http://schemas.openxmlformats.org/officeDocument/2006/relationships/externalLink" Target="externalLinks/externalLink259.xml"/><Relationship Id="rId65" Type="http://schemas.openxmlformats.org/officeDocument/2006/relationships/externalLink" Target="externalLinks/externalLink54.xml"/><Relationship Id="rId130" Type="http://schemas.openxmlformats.org/officeDocument/2006/relationships/externalLink" Target="externalLinks/externalLink119.xml"/><Relationship Id="rId172" Type="http://schemas.openxmlformats.org/officeDocument/2006/relationships/externalLink" Target="externalLinks/externalLink161.xml"/><Relationship Id="rId228" Type="http://schemas.openxmlformats.org/officeDocument/2006/relationships/externalLink" Target="externalLinks/externalLink217.xml"/><Relationship Id="rId13" Type="http://schemas.openxmlformats.org/officeDocument/2006/relationships/externalLink" Target="externalLinks/externalLink2.xml"/><Relationship Id="rId109" Type="http://schemas.openxmlformats.org/officeDocument/2006/relationships/externalLink" Target="externalLinks/externalLink98.xml"/><Relationship Id="rId260" Type="http://schemas.openxmlformats.org/officeDocument/2006/relationships/externalLink" Target="externalLinks/externalLink249.xml"/><Relationship Id="rId281" Type="http://schemas.openxmlformats.org/officeDocument/2006/relationships/externalLink" Target="externalLinks/externalLink270.xml"/><Relationship Id="rId316" Type="http://schemas.openxmlformats.org/officeDocument/2006/relationships/externalLink" Target="externalLinks/externalLink305.xml"/><Relationship Id="rId34" Type="http://schemas.openxmlformats.org/officeDocument/2006/relationships/externalLink" Target="externalLinks/externalLink23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20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30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51.xml"/><Relationship Id="rId183" Type="http://schemas.openxmlformats.org/officeDocument/2006/relationships/externalLink" Target="externalLinks/externalLink172.xml"/><Relationship Id="rId218" Type="http://schemas.openxmlformats.org/officeDocument/2006/relationships/externalLink" Target="externalLinks/externalLink207.xml"/><Relationship Id="rId239" Type="http://schemas.openxmlformats.org/officeDocument/2006/relationships/externalLink" Target="externalLinks/externalLink228.xml"/><Relationship Id="rId250" Type="http://schemas.openxmlformats.org/officeDocument/2006/relationships/externalLink" Target="externalLinks/externalLink239.xml"/><Relationship Id="rId271" Type="http://schemas.openxmlformats.org/officeDocument/2006/relationships/externalLink" Target="externalLinks/externalLink260.xml"/><Relationship Id="rId292" Type="http://schemas.openxmlformats.org/officeDocument/2006/relationships/externalLink" Target="externalLinks/externalLink281.xml"/><Relationship Id="rId306" Type="http://schemas.openxmlformats.org/officeDocument/2006/relationships/externalLink" Target="externalLinks/externalLink295.xml"/><Relationship Id="rId24" Type="http://schemas.openxmlformats.org/officeDocument/2006/relationships/externalLink" Target="externalLinks/externalLink13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20.xml"/><Relationship Id="rId152" Type="http://schemas.openxmlformats.org/officeDocument/2006/relationships/externalLink" Target="externalLinks/externalLink141.xml"/><Relationship Id="rId173" Type="http://schemas.openxmlformats.org/officeDocument/2006/relationships/externalLink" Target="externalLinks/externalLink162.xml"/><Relationship Id="rId194" Type="http://schemas.openxmlformats.org/officeDocument/2006/relationships/externalLink" Target="externalLinks/externalLink183.xml"/><Relationship Id="rId208" Type="http://schemas.openxmlformats.org/officeDocument/2006/relationships/externalLink" Target="externalLinks/externalLink197.xml"/><Relationship Id="rId229" Type="http://schemas.openxmlformats.org/officeDocument/2006/relationships/externalLink" Target="externalLinks/externalLink218.xml"/><Relationship Id="rId240" Type="http://schemas.openxmlformats.org/officeDocument/2006/relationships/externalLink" Target="externalLinks/externalLink229.xml"/><Relationship Id="rId261" Type="http://schemas.openxmlformats.org/officeDocument/2006/relationships/externalLink" Target="externalLinks/externalLink250.xml"/><Relationship Id="rId14" Type="http://schemas.openxmlformats.org/officeDocument/2006/relationships/externalLink" Target="externalLinks/externalLink3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282" Type="http://schemas.openxmlformats.org/officeDocument/2006/relationships/externalLink" Target="externalLinks/externalLink271.xml"/><Relationship Id="rId317" Type="http://schemas.openxmlformats.org/officeDocument/2006/relationships/theme" Target="theme/theme1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163" Type="http://schemas.openxmlformats.org/officeDocument/2006/relationships/externalLink" Target="externalLinks/externalLink152.xml"/><Relationship Id="rId184" Type="http://schemas.openxmlformats.org/officeDocument/2006/relationships/externalLink" Target="externalLinks/externalLink173.xml"/><Relationship Id="rId219" Type="http://schemas.openxmlformats.org/officeDocument/2006/relationships/externalLink" Target="externalLinks/externalLink208.xml"/><Relationship Id="rId230" Type="http://schemas.openxmlformats.org/officeDocument/2006/relationships/externalLink" Target="externalLinks/externalLink219.xml"/><Relationship Id="rId251" Type="http://schemas.openxmlformats.org/officeDocument/2006/relationships/externalLink" Target="externalLinks/externalLink240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272" Type="http://schemas.openxmlformats.org/officeDocument/2006/relationships/externalLink" Target="externalLinks/externalLink261.xml"/><Relationship Id="rId293" Type="http://schemas.openxmlformats.org/officeDocument/2006/relationships/externalLink" Target="externalLinks/externalLink282.xml"/><Relationship Id="rId307" Type="http://schemas.openxmlformats.org/officeDocument/2006/relationships/externalLink" Target="externalLinks/externalLink296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externalLink" Target="externalLinks/externalLink142.xml"/><Relationship Id="rId174" Type="http://schemas.openxmlformats.org/officeDocument/2006/relationships/externalLink" Target="externalLinks/externalLink163.xml"/><Relationship Id="rId195" Type="http://schemas.openxmlformats.org/officeDocument/2006/relationships/externalLink" Target="externalLinks/externalLink184.xml"/><Relationship Id="rId209" Type="http://schemas.openxmlformats.org/officeDocument/2006/relationships/externalLink" Target="externalLinks/externalLink198.xml"/><Relationship Id="rId220" Type="http://schemas.openxmlformats.org/officeDocument/2006/relationships/externalLink" Target="externalLinks/externalLink209.xml"/><Relationship Id="rId241" Type="http://schemas.openxmlformats.org/officeDocument/2006/relationships/externalLink" Target="externalLinks/externalLink230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262" Type="http://schemas.openxmlformats.org/officeDocument/2006/relationships/externalLink" Target="externalLinks/externalLink251.xml"/><Relationship Id="rId283" Type="http://schemas.openxmlformats.org/officeDocument/2006/relationships/externalLink" Target="externalLinks/externalLink272.xml"/><Relationship Id="rId318" Type="http://schemas.openxmlformats.org/officeDocument/2006/relationships/styles" Target="styles.xml"/><Relationship Id="rId78" Type="http://schemas.openxmlformats.org/officeDocument/2006/relationships/externalLink" Target="externalLinks/externalLink67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64" Type="http://schemas.openxmlformats.org/officeDocument/2006/relationships/externalLink" Target="externalLinks/externalLink153.xml"/><Relationship Id="rId185" Type="http://schemas.openxmlformats.org/officeDocument/2006/relationships/externalLink" Target="externalLinks/externalLink174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9.xml"/><Relationship Id="rId26" Type="http://schemas.openxmlformats.org/officeDocument/2006/relationships/externalLink" Target="externalLinks/externalLink15.xml"/><Relationship Id="rId231" Type="http://schemas.openxmlformats.org/officeDocument/2006/relationships/externalLink" Target="externalLinks/externalLink220.xml"/><Relationship Id="rId252" Type="http://schemas.openxmlformats.org/officeDocument/2006/relationships/externalLink" Target="externalLinks/externalLink241.xml"/><Relationship Id="rId273" Type="http://schemas.openxmlformats.org/officeDocument/2006/relationships/externalLink" Target="externalLinks/externalLink262.xml"/><Relationship Id="rId294" Type="http://schemas.openxmlformats.org/officeDocument/2006/relationships/externalLink" Target="externalLinks/externalLink283.xml"/><Relationship Id="rId308" Type="http://schemas.openxmlformats.org/officeDocument/2006/relationships/externalLink" Target="externalLinks/externalLink297.xml"/><Relationship Id="rId47" Type="http://schemas.openxmlformats.org/officeDocument/2006/relationships/externalLink" Target="externalLinks/externalLink36.xml"/><Relationship Id="rId68" Type="http://schemas.openxmlformats.org/officeDocument/2006/relationships/externalLink" Target="externalLinks/externalLink57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54" Type="http://schemas.openxmlformats.org/officeDocument/2006/relationships/externalLink" Target="externalLinks/externalLink143.xml"/><Relationship Id="rId175" Type="http://schemas.openxmlformats.org/officeDocument/2006/relationships/externalLink" Target="externalLinks/externalLink164.xml"/><Relationship Id="rId196" Type="http://schemas.openxmlformats.org/officeDocument/2006/relationships/externalLink" Target="externalLinks/externalLink185.xml"/><Relationship Id="rId200" Type="http://schemas.openxmlformats.org/officeDocument/2006/relationships/externalLink" Target="externalLinks/externalLink189.xml"/><Relationship Id="rId16" Type="http://schemas.openxmlformats.org/officeDocument/2006/relationships/externalLink" Target="externalLinks/externalLink5.xml"/><Relationship Id="rId221" Type="http://schemas.openxmlformats.org/officeDocument/2006/relationships/externalLink" Target="externalLinks/externalLink210.xml"/><Relationship Id="rId242" Type="http://schemas.openxmlformats.org/officeDocument/2006/relationships/externalLink" Target="externalLinks/externalLink231.xml"/><Relationship Id="rId263" Type="http://schemas.openxmlformats.org/officeDocument/2006/relationships/externalLink" Target="externalLinks/externalLink252.xml"/><Relationship Id="rId284" Type="http://schemas.openxmlformats.org/officeDocument/2006/relationships/externalLink" Target="externalLinks/externalLink273.xml"/><Relationship Id="rId319" Type="http://schemas.openxmlformats.org/officeDocument/2006/relationships/sharedStrings" Target="sharedStrings.xml"/><Relationship Id="rId37" Type="http://schemas.openxmlformats.org/officeDocument/2006/relationships/externalLink" Target="externalLinks/externalLink26.xml"/><Relationship Id="rId58" Type="http://schemas.openxmlformats.org/officeDocument/2006/relationships/externalLink" Target="externalLinks/externalLink47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33.xml"/><Relationship Id="rId90" Type="http://schemas.openxmlformats.org/officeDocument/2006/relationships/externalLink" Target="externalLinks/externalLink79.xml"/><Relationship Id="rId165" Type="http://schemas.openxmlformats.org/officeDocument/2006/relationships/externalLink" Target="externalLinks/externalLink154.xml"/><Relationship Id="rId186" Type="http://schemas.openxmlformats.org/officeDocument/2006/relationships/externalLink" Target="externalLinks/externalLink175.xml"/><Relationship Id="rId211" Type="http://schemas.openxmlformats.org/officeDocument/2006/relationships/externalLink" Target="externalLinks/externalLink200.xml"/><Relationship Id="rId232" Type="http://schemas.openxmlformats.org/officeDocument/2006/relationships/externalLink" Target="externalLinks/externalLink221.xml"/><Relationship Id="rId253" Type="http://schemas.openxmlformats.org/officeDocument/2006/relationships/externalLink" Target="externalLinks/externalLink242.xml"/><Relationship Id="rId274" Type="http://schemas.openxmlformats.org/officeDocument/2006/relationships/externalLink" Target="externalLinks/externalLink263.xml"/><Relationship Id="rId295" Type="http://schemas.openxmlformats.org/officeDocument/2006/relationships/externalLink" Target="externalLinks/externalLink284.xml"/><Relationship Id="rId309" Type="http://schemas.openxmlformats.org/officeDocument/2006/relationships/externalLink" Target="externalLinks/externalLink298.xml"/><Relationship Id="rId27" Type="http://schemas.openxmlformats.org/officeDocument/2006/relationships/externalLink" Target="externalLinks/externalLink16.xml"/><Relationship Id="rId48" Type="http://schemas.openxmlformats.org/officeDocument/2006/relationships/externalLink" Target="externalLinks/externalLink37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23.xml"/><Relationship Id="rId320" Type="http://schemas.openxmlformats.org/officeDocument/2006/relationships/calcChain" Target="calcChain.xml"/><Relationship Id="rId80" Type="http://schemas.openxmlformats.org/officeDocument/2006/relationships/externalLink" Target="externalLinks/externalLink69.xml"/><Relationship Id="rId155" Type="http://schemas.openxmlformats.org/officeDocument/2006/relationships/externalLink" Target="externalLinks/externalLink144.xml"/><Relationship Id="rId176" Type="http://schemas.openxmlformats.org/officeDocument/2006/relationships/externalLink" Target="externalLinks/externalLink165.xml"/><Relationship Id="rId197" Type="http://schemas.openxmlformats.org/officeDocument/2006/relationships/externalLink" Target="externalLinks/externalLink186.xml"/><Relationship Id="rId201" Type="http://schemas.openxmlformats.org/officeDocument/2006/relationships/externalLink" Target="externalLinks/externalLink190.xml"/><Relationship Id="rId222" Type="http://schemas.openxmlformats.org/officeDocument/2006/relationships/externalLink" Target="externalLinks/externalLink211.xml"/><Relationship Id="rId243" Type="http://schemas.openxmlformats.org/officeDocument/2006/relationships/externalLink" Target="externalLinks/externalLink232.xml"/><Relationship Id="rId264" Type="http://schemas.openxmlformats.org/officeDocument/2006/relationships/externalLink" Target="externalLinks/externalLink253.xml"/><Relationship Id="rId285" Type="http://schemas.openxmlformats.org/officeDocument/2006/relationships/externalLink" Target="externalLinks/externalLink274.xml"/><Relationship Id="rId17" Type="http://schemas.openxmlformats.org/officeDocument/2006/relationships/externalLink" Target="externalLinks/externalLink6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13.xml"/><Relationship Id="rId310" Type="http://schemas.openxmlformats.org/officeDocument/2006/relationships/externalLink" Target="externalLinks/externalLink299.xml"/><Relationship Id="rId70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80.xml"/><Relationship Id="rId145" Type="http://schemas.openxmlformats.org/officeDocument/2006/relationships/externalLink" Target="externalLinks/externalLink134.xml"/><Relationship Id="rId166" Type="http://schemas.openxmlformats.org/officeDocument/2006/relationships/externalLink" Target="externalLinks/externalLink155.xml"/><Relationship Id="rId187" Type="http://schemas.openxmlformats.org/officeDocument/2006/relationships/externalLink" Target="externalLinks/externalLink176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1.xml"/><Relationship Id="rId233" Type="http://schemas.openxmlformats.org/officeDocument/2006/relationships/externalLink" Target="externalLinks/externalLink222.xml"/><Relationship Id="rId254" Type="http://schemas.openxmlformats.org/officeDocument/2006/relationships/externalLink" Target="externalLinks/externalLink243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Relationship Id="rId275" Type="http://schemas.openxmlformats.org/officeDocument/2006/relationships/externalLink" Target="externalLinks/externalLink264.xml"/><Relationship Id="rId296" Type="http://schemas.openxmlformats.org/officeDocument/2006/relationships/externalLink" Target="externalLinks/externalLink285.xml"/><Relationship Id="rId300" Type="http://schemas.openxmlformats.org/officeDocument/2006/relationships/externalLink" Target="externalLinks/externalLink289.xml"/><Relationship Id="rId60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70.xml"/><Relationship Id="rId135" Type="http://schemas.openxmlformats.org/officeDocument/2006/relationships/externalLink" Target="externalLinks/externalLink124.xml"/><Relationship Id="rId156" Type="http://schemas.openxmlformats.org/officeDocument/2006/relationships/externalLink" Target="externalLinks/externalLink145.xml"/><Relationship Id="rId177" Type="http://schemas.openxmlformats.org/officeDocument/2006/relationships/externalLink" Target="externalLinks/externalLink166.xml"/><Relationship Id="rId198" Type="http://schemas.openxmlformats.org/officeDocument/2006/relationships/externalLink" Target="externalLinks/externalLink187.xml"/><Relationship Id="rId202" Type="http://schemas.openxmlformats.org/officeDocument/2006/relationships/externalLink" Target="externalLinks/externalLink191.xml"/><Relationship Id="rId223" Type="http://schemas.openxmlformats.org/officeDocument/2006/relationships/externalLink" Target="externalLinks/externalLink212.xml"/><Relationship Id="rId244" Type="http://schemas.openxmlformats.org/officeDocument/2006/relationships/externalLink" Target="externalLinks/externalLink233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265" Type="http://schemas.openxmlformats.org/officeDocument/2006/relationships/externalLink" Target="externalLinks/externalLink254.xml"/><Relationship Id="rId286" Type="http://schemas.openxmlformats.org/officeDocument/2006/relationships/externalLink" Target="externalLinks/externalLink275.xml"/><Relationship Id="rId50" Type="http://schemas.openxmlformats.org/officeDocument/2006/relationships/externalLink" Target="externalLinks/externalLink39.xml"/><Relationship Id="rId104" Type="http://schemas.openxmlformats.org/officeDocument/2006/relationships/externalLink" Target="externalLinks/externalLink93.xml"/><Relationship Id="rId125" Type="http://schemas.openxmlformats.org/officeDocument/2006/relationships/externalLink" Target="externalLinks/externalLink114.xml"/><Relationship Id="rId146" Type="http://schemas.openxmlformats.org/officeDocument/2006/relationships/externalLink" Target="externalLinks/externalLink135.xml"/><Relationship Id="rId167" Type="http://schemas.openxmlformats.org/officeDocument/2006/relationships/externalLink" Target="externalLinks/externalLink156.xml"/><Relationship Id="rId188" Type="http://schemas.openxmlformats.org/officeDocument/2006/relationships/externalLink" Target="externalLinks/externalLink177.xml"/><Relationship Id="rId311" Type="http://schemas.openxmlformats.org/officeDocument/2006/relationships/externalLink" Target="externalLinks/externalLink300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13" Type="http://schemas.openxmlformats.org/officeDocument/2006/relationships/externalLink" Target="externalLinks/externalLink202.xml"/><Relationship Id="rId234" Type="http://schemas.openxmlformats.org/officeDocument/2006/relationships/externalLink" Target="externalLinks/externalLink223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55" Type="http://schemas.openxmlformats.org/officeDocument/2006/relationships/externalLink" Target="externalLinks/externalLink244.xml"/><Relationship Id="rId276" Type="http://schemas.openxmlformats.org/officeDocument/2006/relationships/externalLink" Target="externalLinks/externalLink265.xml"/><Relationship Id="rId297" Type="http://schemas.openxmlformats.org/officeDocument/2006/relationships/externalLink" Target="externalLinks/externalLink286.xml"/><Relationship Id="rId40" Type="http://schemas.openxmlformats.org/officeDocument/2006/relationships/externalLink" Target="externalLinks/externalLink29.xml"/><Relationship Id="rId115" Type="http://schemas.openxmlformats.org/officeDocument/2006/relationships/externalLink" Target="externalLinks/externalLink104.xml"/><Relationship Id="rId136" Type="http://schemas.openxmlformats.org/officeDocument/2006/relationships/externalLink" Target="externalLinks/externalLink125.xml"/><Relationship Id="rId157" Type="http://schemas.openxmlformats.org/officeDocument/2006/relationships/externalLink" Target="externalLinks/externalLink146.xml"/><Relationship Id="rId178" Type="http://schemas.openxmlformats.org/officeDocument/2006/relationships/externalLink" Target="externalLinks/externalLink167.xml"/><Relationship Id="rId301" Type="http://schemas.openxmlformats.org/officeDocument/2006/relationships/externalLink" Target="externalLinks/externalLink290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99" Type="http://schemas.openxmlformats.org/officeDocument/2006/relationships/externalLink" Target="externalLinks/externalLink188.xml"/><Relationship Id="rId203" Type="http://schemas.openxmlformats.org/officeDocument/2006/relationships/externalLink" Target="externalLinks/externalLink192.xml"/><Relationship Id="rId19" Type="http://schemas.openxmlformats.org/officeDocument/2006/relationships/externalLink" Target="externalLinks/externalLink8.xml"/><Relationship Id="rId224" Type="http://schemas.openxmlformats.org/officeDocument/2006/relationships/externalLink" Target="externalLinks/externalLink213.xml"/><Relationship Id="rId245" Type="http://schemas.openxmlformats.org/officeDocument/2006/relationships/externalLink" Target="externalLinks/externalLink234.xml"/><Relationship Id="rId266" Type="http://schemas.openxmlformats.org/officeDocument/2006/relationships/externalLink" Target="externalLinks/externalLink255.xml"/><Relationship Id="rId287" Type="http://schemas.openxmlformats.org/officeDocument/2006/relationships/externalLink" Target="externalLinks/externalLink276.xml"/><Relationship Id="rId30" Type="http://schemas.openxmlformats.org/officeDocument/2006/relationships/externalLink" Target="externalLinks/externalLink1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168" Type="http://schemas.openxmlformats.org/officeDocument/2006/relationships/externalLink" Target="externalLinks/externalLink157.xml"/><Relationship Id="rId312" Type="http://schemas.openxmlformats.org/officeDocument/2006/relationships/externalLink" Target="externalLinks/externalLink301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189" Type="http://schemas.openxmlformats.org/officeDocument/2006/relationships/externalLink" Target="externalLinks/externalLink17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3.xml"/><Relationship Id="rId235" Type="http://schemas.openxmlformats.org/officeDocument/2006/relationships/externalLink" Target="externalLinks/externalLink224.xml"/><Relationship Id="rId256" Type="http://schemas.openxmlformats.org/officeDocument/2006/relationships/externalLink" Target="externalLinks/externalLink245.xml"/><Relationship Id="rId277" Type="http://schemas.openxmlformats.org/officeDocument/2006/relationships/externalLink" Target="externalLinks/externalLink266.xml"/><Relationship Id="rId298" Type="http://schemas.openxmlformats.org/officeDocument/2006/relationships/externalLink" Target="externalLinks/externalLink287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158" Type="http://schemas.openxmlformats.org/officeDocument/2006/relationships/externalLink" Target="externalLinks/externalLink147.xml"/><Relationship Id="rId302" Type="http://schemas.openxmlformats.org/officeDocument/2006/relationships/externalLink" Target="externalLinks/externalLink291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179" Type="http://schemas.openxmlformats.org/officeDocument/2006/relationships/externalLink" Target="externalLinks/externalLink168.xml"/><Relationship Id="rId190" Type="http://schemas.openxmlformats.org/officeDocument/2006/relationships/externalLink" Target="externalLinks/externalLink179.xml"/><Relationship Id="rId204" Type="http://schemas.openxmlformats.org/officeDocument/2006/relationships/externalLink" Target="externalLinks/externalLink193.xml"/><Relationship Id="rId225" Type="http://schemas.openxmlformats.org/officeDocument/2006/relationships/externalLink" Target="externalLinks/externalLink214.xml"/><Relationship Id="rId246" Type="http://schemas.openxmlformats.org/officeDocument/2006/relationships/externalLink" Target="externalLinks/externalLink235.xml"/><Relationship Id="rId267" Type="http://schemas.openxmlformats.org/officeDocument/2006/relationships/externalLink" Target="externalLinks/externalLink256.xml"/><Relationship Id="rId288" Type="http://schemas.openxmlformats.org/officeDocument/2006/relationships/externalLink" Target="externalLinks/externalLink277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313" Type="http://schemas.openxmlformats.org/officeDocument/2006/relationships/externalLink" Target="externalLinks/externalLink3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83.xml"/><Relationship Id="rId148" Type="http://schemas.openxmlformats.org/officeDocument/2006/relationships/externalLink" Target="externalLinks/externalLink137.xml"/><Relationship Id="rId169" Type="http://schemas.openxmlformats.org/officeDocument/2006/relationships/externalLink" Target="externalLinks/externalLink158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9.xml"/><Relationship Id="rId215" Type="http://schemas.openxmlformats.org/officeDocument/2006/relationships/externalLink" Target="externalLinks/externalLink204.xml"/><Relationship Id="rId236" Type="http://schemas.openxmlformats.org/officeDocument/2006/relationships/externalLink" Target="externalLinks/externalLink225.xml"/><Relationship Id="rId257" Type="http://schemas.openxmlformats.org/officeDocument/2006/relationships/externalLink" Target="externalLinks/externalLink246.xml"/><Relationship Id="rId278" Type="http://schemas.openxmlformats.org/officeDocument/2006/relationships/externalLink" Target="externalLinks/externalLink267.xml"/><Relationship Id="rId303" Type="http://schemas.openxmlformats.org/officeDocument/2006/relationships/externalLink" Target="externalLinks/externalLink292.xml"/><Relationship Id="rId42" Type="http://schemas.openxmlformats.org/officeDocument/2006/relationships/externalLink" Target="externalLinks/externalLink31.xml"/><Relationship Id="rId84" Type="http://schemas.openxmlformats.org/officeDocument/2006/relationships/externalLink" Target="externalLinks/externalLink73.xml"/><Relationship Id="rId138" Type="http://schemas.openxmlformats.org/officeDocument/2006/relationships/externalLink" Target="externalLinks/externalLink127.xml"/><Relationship Id="rId191" Type="http://schemas.openxmlformats.org/officeDocument/2006/relationships/externalLink" Target="externalLinks/externalLink180.xml"/><Relationship Id="rId205" Type="http://schemas.openxmlformats.org/officeDocument/2006/relationships/externalLink" Target="externalLinks/externalLink194.xml"/><Relationship Id="rId247" Type="http://schemas.openxmlformats.org/officeDocument/2006/relationships/externalLink" Target="externalLinks/externalLink236.xml"/><Relationship Id="rId107" Type="http://schemas.openxmlformats.org/officeDocument/2006/relationships/externalLink" Target="externalLinks/externalLink96.xml"/><Relationship Id="rId289" Type="http://schemas.openxmlformats.org/officeDocument/2006/relationships/externalLink" Target="externalLinks/externalLink278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2.xml"/><Relationship Id="rId149" Type="http://schemas.openxmlformats.org/officeDocument/2006/relationships/externalLink" Target="externalLinks/externalLink138.xml"/><Relationship Id="rId314" Type="http://schemas.openxmlformats.org/officeDocument/2006/relationships/externalLink" Target="externalLinks/externalLink303.xml"/><Relationship Id="rId95" Type="http://schemas.openxmlformats.org/officeDocument/2006/relationships/externalLink" Target="externalLinks/externalLink84.xml"/><Relationship Id="rId160" Type="http://schemas.openxmlformats.org/officeDocument/2006/relationships/externalLink" Target="externalLinks/externalLink149.xml"/><Relationship Id="rId216" Type="http://schemas.openxmlformats.org/officeDocument/2006/relationships/externalLink" Target="externalLinks/externalLink205.xml"/><Relationship Id="rId258" Type="http://schemas.openxmlformats.org/officeDocument/2006/relationships/externalLink" Target="externalLinks/externalLink247.xml"/><Relationship Id="rId22" Type="http://schemas.openxmlformats.org/officeDocument/2006/relationships/externalLink" Target="externalLinks/externalLink11.xml"/><Relationship Id="rId64" Type="http://schemas.openxmlformats.org/officeDocument/2006/relationships/externalLink" Target="externalLinks/externalLink53.xml"/><Relationship Id="rId118" Type="http://schemas.openxmlformats.org/officeDocument/2006/relationships/externalLink" Target="externalLinks/externalLink107.xml"/><Relationship Id="rId171" Type="http://schemas.openxmlformats.org/officeDocument/2006/relationships/externalLink" Target="externalLinks/externalLink160.xml"/><Relationship Id="rId227" Type="http://schemas.openxmlformats.org/officeDocument/2006/relationships/externalLink" Target="externalLinks/externalLink216.xml"/><Relationship Id="rId269" Type="http://schemas.openxmlformats.org/officeDocument/2006/relationships/externalLink" Target="externalLinks/externalLink258.xml"/><Relationship Id="rId33" Type="http://schemas.openxmlformats.org/officeDocument/2006/relationships/externalLink" Target="externalLinks/externalLink22.xml"/><Relationship Id="rId129" Type="http://schemas.openxmlformats.org/officeDocument/2006/relationships/externalLink" Target="externalLinks/externalLink118.xml"/><Relationship Id="rId280" Type="http://schemas.openxmlformats.org/officeDocument/2006/relationships/externalLink" Target="externalLinks/externalLink269.xml"/><Relationship Id="rId75" Type="http://schemas.openxmlformats.org/officeDocument/2006/relationships/externalLink" Target="externalLinks/externalLink64.xml"/><Relationship Id="rId140" Type="http://schemas.openxmlformats.org/officeDocument/2006/relationships/externalLink" Target="externalLinks/externalLink129.xml"/><Relationship Id="rId182" Type="http://schemas.openxmlformats.org/officeDocument/2006/relationships/externalLink" Target="externalLinks/externalLink17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7.xml"/><Relationship Id="rId291" Type="http://schemas.openxmlformats.org/officeDocument/2006/relationships/externalLink" Target="externalLinks/externalLink280.xml"/><Relationship Id="rId305" Type="http://schemas.openxmlformats.org/officeDocument/2006/relationships/externalLink" Target="externalLinks/externalLink294.xml"/><Relationship Id="rId44" Type="http://schemas.openxmlformats.org/officeDocument/2006/relationships/externalLink" Target="externalLinks/externalLink33.xml"/><Relationship Id="rId86" Type="http://schemas.openxmlformats.org/officeDocument/2006/relationships/externalLink" Target="externalLinks/externalLink75.xml"/><Relationship Id="rId151" Type="http://schemas.openxmlformats.org/officeDocument/2006/relationships/externalLink" Target="externalLinks/externalLink140.xml"/><Relationship Id="rId193" Type="http://schemas.openxmlformats.org/officeDocument/2006/relationships/externalLink" Target="externalLinks/externalLink182.xml"/><Relationship Id="rId207" Type="http://schemas.openxmlformats.org/officeDocument/2006/relationships/externalLink" Target="externalLinks/externalLink196.xml"/><Relationship Id="rId249" Type="http://schemas.openxmlformats.org/officeDocument/2006/relationships/externalLink" Target="externalLinks/externalLink2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659710</xdr:colOff>
      <xdr:row>9</xdr:row>
      <xdr:rowOff>85725</xdr:rowOff>
    </xdr:from>
    <xdr:to>
      <xdr:col>4</xdr:col>
      <xdr:colOff>354910</xdr:colOff>
      <xdr:row>9</xdr:row>
      <xdr:rowOff>446433</xdr:rowOff>
    </xdr:to>
    <xdr:pic>
      <xdr:nvPicPr>
        <xdr:cNvPr id="2" name="_x129738520" descr="EMB00003580be65">
          <a:extLst>
            <a:ext uri="{FF2B5EF4-FFF2-40B4-BE49-F238E27FC236}">
              <a16:creationId xmlns:a16="http://schemas.microsoft.com/office/drawing/2014/main" id="{D6E8CB8A-28B0-4BAB-86AE-0B2992E2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1910" y="4286250"/>
          <a:ext cx="476250" cy="360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47625</xdr:colOff>
      <xdr:row>0</xdr:row>
      <xdr:rowOff>9525</xdr:rowOff>
    </xdr:from>
    <xdr:to>
      <xdr:col>29</xdr:col>
      <xdr:colOff>30019</xdr:colOff>
      <xdr:row>26</xdr:row>
      <xdr:rowOff>143812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600" y="9525"/>
          <a:ext cx="10345594" cy="67160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SOFFICE\EXCEL\HONG-LIK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&#45796;&#50868;&#48169;\&#51333;&#54633;&#49324;&#47161;&#49892;&#45236;&#50669;&#49436;\&#51452;&#44277;&#5110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9437;&#50864;&#44368;%20&#45909;&#46020;&#48169;&#54693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800;&#51648;&#48512;\hb\&#49340;&#49328;1&#51648;&#44396;(&#49892;&#49884;)\&#51452;&#44277;&#49688;&#47049;\&#51068;&#50948;&#45824;&#44032;98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DOOSAN\RAHMEN\R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688;&#44540;\C\&#52629;&#49328;&#47932;\&#49884;&#44277;&#44228;&#54925;\&#44036;&#51060;&#54156;&#54532;&#51109;\&#44148;&#49444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K\&#51088;&#47308;&#48372;&#44288;\0-&#52572;&#51333;&#44368;&#47049;\00-&#51473;&#49328;-&#49328;&#49688;&#44036;\&#49688;&#47049;\&#44396;&#51312;&#47932;&#442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49345;&#50896;\&#48149;&#49345;&#50896;%20back%20up&#51088;&#47308;\&#48149;&#49345;&#50896;\&#44204;&#51201;&#49436;(&#49328;&#52636;&#45236;&#50669;&#54252;&#54632;)\&#44368;&#48372;&#49436;&#52488;&#20214;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CADATA\YANGPYUN\FINEL0\CALC\K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inform\&#50696;&#49328;&#49436;\ref_&#45236;&#50669;\&#49328;&#52636;&#44540;&#44144;&#53685;&#5463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DATA\0COMPANY\GEONHOA\PAENGSEO\YESAN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om\2006&#50629;&#47924;\2006&#50629;&#47924;\&#49444;&#44228;&#51088;&#47308;%20&#49480;&#5440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&#49836;&#46972;&#48652;\&#54620;&#44221;\&#51473;&#49328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user\&#51089;&#50629;2001\&#44144;&#44552;&#46020;\3&#44221;&#44036;\&#49345;&#48512;&#44277;\08.&#48372;&#44053;&#51116;&#49444;&#44228;\8.&#48372;&#44053;&#51116;&#49444;&#44228;(3&#44221;&#44036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project\&#46041;&#47749;\&#51109;&#54637;&#49440;\&#44396;&#51312;&#44228;&#49328;\BO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project\&#46041;&#47749;\&#51109;&#54637;&#49440;\&#44396;&#51312;&#44228;&#49328;\BO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0\R-6&#54840;&#49440;&#46020;&#47196;\Fin-5-4\&#50696;&#49328;&#49436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DATA\0COMPANY\GEONHOA\PAENGSEO\YESAN\YE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2003&#45380;\002%20&#49688;&#50896;&#44048;&#49884;&#51228;&#50612;&#49444;&#48708;&#44368;&#52404;&#44277;&#49324;(&#49457;&#44284;&#54408;&#54252;&#54632;)\&#49457;&#44284;&#54408;\02%20&#45236;&#50669;&#49436;\&#45236;&#50669;&#49436;\PROJECT\&#49688;&#50896;&#44048;&#49884;&#51228;&#50612;&#49444;&#48708;&#44368;&#52404;&#44277;&#49324;\&#49457;&#44284;&#54408;\&#45236;&#50669;&#49436;\&#49688;&#49888;&#54632;(1111)\001%20&#48512;&#49328;&#49884;%20&#51333;&#54633;&#49345;&#54889;&#49892;%201&#45800;&#44228;%20&#44277;&#493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9352;%20&#48380;&#47464;%20(f)\project\2002\back-up%20file\&#54620;&#46041;&#54732;1\&#47928;&#49436;&#50577;&#49885;\&#44204;&#51201;&#49436;&#54268;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4508;&#49885;\&#44204;&#51201;2000\PROJECT\Aproj-2\hmc-ny\&#53685;&#54633;&#49688;&#51452;\&#53685;&#54633;&#49688;&#51452;_&#54032;&#54408;2K011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Ing\&#51064;&#52380;&#54617;&#51061;\&#44228;&#49328;&#49436;\&#51312;&#46020;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&#49324;&#50629;&#47749;\&#54620;&#51333;\&#44032;&#52285;&#51221;&#49688;&#51109;\&#51204;&#44592;\&#50696;&#49328;&#49436;\4&#52264;&#50696;&#49328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277;&#50976;&#48169;\&#51060;&#44600;&#51333;\&#44396;&#51312;&#44228;&#49328;\&#46972;&#47704;&#44368;\&#51473;&#47568;&#49548;&#44368;&#47049;\&#51473;&#47568;&#49548;&#44368;&#47049;(RAHMAN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A_work\&#49340;&#48372;\03-&#50724;&#47532;~&#49688;&#50896;\&#44228;&#49328;&#49436;\&#51221;&#44144;&#51109;\&#51221;&#44144;&#51109;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&#44368;&#45824;-&#50745;&#4831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P-PRJT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WORKSHOP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89;\D\&#47785;&#46041;IDC\&#44228;&#49328;&#49436;\&#44036;&#49440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203\pjs\pjs\&#45236;&#47928;&#49436;\RAHMEN\&#44257;&#49457;&#44368;(&#51648;&#51473;&#46972;&#47704;&#44368;)\RHAMEN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djdg_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SGH\NAMGWANG\REP-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51068;&#50948;&#45824;&#44032;\YESIL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C\&#48149;&#51452;&#54868;\&#44053;&#49436;&#44396;&#52397;\&#45236;&#50669;(1&#52264;)\&#50641;&#49472;&#47928;&#49436;\&#48149;&#51452;&#54868;\&#46321;&#50864;&#49328;&#50629;\225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224;&#51221;&#50864;\&#54861;&#49328;&#52380;\&#45224;&#52492;&#51648;&#44396;\&#49688;&#47049;(&#45224;&#52492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0YEONGI\REPT-NG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project-2\020902\04-&#48169;&#51060;&#46041;&#50724;&#54588;&#49828;&#53588;(020909)\&#44228;&#49328;&#49436;(0909)\&#51204;&#44592;&#44228;&#49328;&#49436;-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WORK\&#49345;&#48512;\steel\quantity\&#54665;&#52492;1&#4436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56;&#50577;&#44288;&#511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97\R-SUWONJ\REP\P7-5-31\LX-CAL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0689;&#49440;\&#51060;&#47448;&#47732;\&#45236;&#50669;&#49892;\&#50872;&#49328;&#54924;&#50556;&#51221;&#49688;&#51109;\&#45236;&#50669;&#49892;\&#45224;&#44053;&#45840;&#44228;&#53685;&#49688;&#49688;\&#49888;&#54788;2&#48176;&#49688;&#51648;\ILWIPOH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GB\&#44396;&#51020;\samj\KIKE\&#44592;&#44228;&#45800;&#44032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WONJU-BO\&#50896;&#51452;&#48373;~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2004-01-07\&#50629;&#47924;&#51088;&#47308;\&#46020;&#47196;\&#49436;&#52380;&#44400;\&#48376;&#49440;\&#48176;&#49688;&#44277;\&#48512;&#45824;&#44277;-1\&#51333;&#48176;&#49688;&#4428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&#50976;&#49688;&#51648;\Q-NEW\PIER4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51109;&#44592;&#44228;&#54925;\&#50857;&#516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4512;\00-000%20&#51652;&#52380;\SHEET\&#45824;&#51652;3&#44277;\&#49892;&#54665;&#45236;&#506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9444;&#44228;data\&#50669;&#44257;&#44732;&#50844;&#47196;\final\&#45236;&#50669;&#49436;\&#50669;&#44257;(&#51204;&#44592;&#45236;&#50669;&#49436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7749;&#49457;&#48149;&#49828;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OTUS\9605P\BB_C-BD\OUT\YE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TEST\&#51473;&#49328;&#4436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9437;\D\&#44592;&#51316;&#51088;&#47308;\&#44608;&#54952;&#51652;\&#53664;&#50864;&#44148;&#52629;\&#50672;&#49688;&#44396;&#48372;&#44148;&#49548;\&#50976;&#54620;&#49437;&#52264;&#51109;&#45784;&#51089;&#50629;\&#48320;&#44221;&#54980;\&#47928;&#49436;\&#50672;&#49688;&#44396;&#48372;&#44148;&#4954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%20RAHMEN\&#54620;&#44397;\&#51473;&#49328;&#4436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DATA\&#51473;&#49328;&#4436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51228;&#52380;&#51088;&#47308;\97\97&#49444;&#44228;\&#45800;&#50577;&#50669;&#50808;%202&#44060;&#49548;%20&#49849;&#50517;%20&#44592;&#53440;&#44277;&#49324;\&#45800;&#49457;&#50669;&#50808;%202&#44060;&#49548;%20&#49849;&#50517;&#44592;&#53440;%20&#44592;&#53440;&#44277;&#4932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44592;&#53440;&#51088;&#47308;\&#45824;&#50808;&#44277;&#47928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unzipped\1&#44277;&#44396;&#44277;&#45236;&#50669;\&#51204;&#44592;&#44228;&#51109;\&#54032;&#51221;&#5436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-Iso\Calc-St2\LX-JU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50900;&#49457;&#50696;&#49328;&#49436;\project2001\&#54616;&#49688;&#46020;\&#54252;&#54637;STP\UPS&#50857;&#47049;\UPS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LIM/&#51068;&#50948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8;97-258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&#44277;&#44592;&#48320;&#49892;&#49688;&#47049;&#49328;&#52636;-&#48176;&#4968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99&#44428;&#49440;2545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cch\&#44288;&#44277;&#49324;\&#51312;&#45804;&#52397;\97\&#49688;&#46020;&#47112;&#51200;\GRP\&#50864;&#51452;&#54637;&#44277;.HSA\&#48516;&#49437;\&#44277;&#5110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&#48516;&#49437;\&#44277;&#5110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&#51456;&#44592;/&#47785;&#46041;&#44368;/&#52572;&#51333;&#49457;&#44284;&#54408;/hwp/4.%20&#51204;&#44592;&#50696;&#49328;&#49436;/Project/01%20&#48376;&#49324;/&#46020;&#49884;&#44228;&#54925;&#48512;/03.&#51473;&#48512;&#44428;%20&#47932;&#47448;&#49468;&#53552;/&#44592;&#48376;&#49444;&#44228;/hwp/&#45236;&#50669;&#49436;/8&#50900;%20&#45800;&#44032;/pjt-2002/&#54217;&#54868;&#51032;&#45840;/&#50696;&#49328;&#49436;(&#51068;&#50948;&#45824;&#44032;,&#45840;)/&#49444;&#44228;&#48320;&#44221;(&#44397;&#51088;)/&#44397;&#51088;&#48320;&#44221;&#53685;&#49888;/13&#5226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ocuments\4.%20&#44277;&#49324;\2017&#45380;\&#47924;&#51109;&#50528;&#44600;%20&#44277;&#49324;\&#49688;&#49888;&#51088;&#47308;\1606-1\02.&#51204;&#44592;&#44277;&#49324;-&#51452;&#52264;&#51109;\&#45236;&#50669;&#49436;\&#49328;&#52636;&#4943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1060;&#49444;&#48708;&#44228;&#49328;&#49436;(&#48156;&#49328;&#51648;&#44396;1&#45800;&#5164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ds\&#49688;&#47049;&#52572;&#51333;-2002-07\project\2002\&#51228;&#52380;&#46020;&#45812;&#49892;&#49884;&#49444;&#44228;\&#49688;&#47049;sample\2000\1-1%20(&#49345;&#47196;)&#51109;&#54217;&#52380;\&#44368;&#45824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PHASE1-1&#49688;&#47049;&#49328;&#526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S\&#49688;&#47049;(0605)\Project\RAMP%20B&#49688;&#47049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BOX&#44277;&#49324;\96&#45380;&#49444;&#44228;\&#49444;&#44228;&#44032;&#4582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1&#52397;&#49328;&#47732;\&#49688;&#47049;\CIVIL\EXCLE\DAT\&#44256;&#50577;&#44288;&#5111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KANG/HWP/HWP/DF98513/PROJECT/LOAD/BONGSAN/BONG/HWP/OUT/YES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&#12593;&#54532;&#47196;&#51229;&#53944;\&#53552;&#45328;(&#54217;&#53469;_&#51020;&#49457;)\&#54217;&#53469;_&#51020;&#49457;%20&#51312;&#477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YOUNGDOC\CIVIL\EXCLE\DAT\&#44256;&#50577;&#44288;&#5111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KANG\HWP\HWP\DF98513\PROJECT\LOAD\BONGSAN\BONG\HWP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Temp\&#44256;&#52285;8&#45800;&#44228;&#51312;&#46020;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&#54980;&#54980;&#54980;&#54980;&#54980;\&#54980;&#54980;&#54980;&#54980;&#54980;\&#49345;&#54032;&#51201;&#47785;\&#49345;&#54032;&#44368;&#44033;0330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_filesvr\public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44221;&#49328;&#51204;&#44592;&#45236;&#50669;&#49436;\&#51204;&#47141;\&#44221;&#49328;&#48320;&#51204;&#49548;%20&#51613;&#52629;&#49444;&#44228;-&#51204;&#47141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49688;&#54217;&#44404;&#52265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2002&#45380;\2002&#45380;%20&#44277;&#49324;\&#50516;&#49324;&#50669;~&#50516;&#49324;&#50977;&#44049;&#47928;&#48372;&#54665;&#46321;&#49444;&#52824;&#44277;&#49324;\&#49444;&#44228;&#45236;&#50669;&#49436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&#54945;&#49457;&#52404;&#50977;\&#54945;&#49457;&#45236;&#5066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&#49688;\D\&#54028;&#51452;&#50668;&#51473;\&#54028;&#51452;&#50668;&#51473;&#44228;&#49328;&#49436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333;&#48276;\8&#26376;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PROJECT\ELLWORD\98HABAN\518\NEAYUK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46020;\APROJ-2\hmc-ny\&#53685;&#54633;&#49688;&#51452;\&#53685;&#54633;&#49688;&#51452;_&#54032;&#54408;2K0112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53456;&#51652;&#45840;(&#49688;&#51221;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032;&#52377;&#45224;&#49328;\&#51222;&#54000;2&#52264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40;\5000t\&#49444;&#44228;-&#44048;&#47532;%20Project\&#49444;%20&#44228;\&#44277;&#51452;&#44288;&#47144;\&#44277;&#51452;&#54616;&#49688;\&#44277;&#51452;&#54616;&#49688;&#52376;&#47532;&#51109;\5000t\&#45236;&#50669;&#49436;\YES31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28;&#51068;&#49436;&#48260;\c-pmis\My%20Documents\&#48148;&#53461;%20&#54868;&#47732;\&#49324;&#52380;&#44368;&#44228;&#50557;&#45236;&#5066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50857;&#49328;1&#49688;&#47049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MAYBE\&#51088;&#51116;&#47932;&#4704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AYBE\&#51088;&#51116;&#47932;&#47049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8176;\C\WORK\&#52649;&#51452;\&#50896;&#44032;&#44228;&#49328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&#44608;&#45824;&#55141;\&#54788;&#51109;\&#45212;&#51648;&#51648;&#44396;&#51204;&#44592;&#51064;&#51077;&#44277;&#49324;\&#45212;&#51648;&#46020;\&#47932;&#47049;%20&#51665;&#44228;&#54364;(&#48320;&#44221;)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&#52832;&#44257;3\PUMPST~1\&#48516;&#45817;&#51204;&#44592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51076;&#49884;\x&#51204;&#44592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51068;&#50948;&#45824;&#44032;\YESIL2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DOWN\&#49328;&#52636;(1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SINGLE\EMAIL\temp\02\980226%20&#54056;&#49496;MESA&#48716;&#46377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NETWORK\&#50668;&#49688;&#49884;(&#45824;&#50504;&#49444;&#44228;)\&#49688;&#47049;&#52572;&#51333;\&#44277;&#47532;IC&#44368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lee-work\work\&#50857;&#51064;-&#46041;&#48177;\&#47928;&#49436;%20&#51116;&#51089;&#50629;(030326)\&#45236;&#50669;&#49436;\&#45800;&#44032;,&#44032;&#49444;&#48708;&#54408;-1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My%20Documents/&#54364;&#51456;&#44204;&#51201;&#49436;/&#44204;&#51201;&#49436;/&#44204;&#51201;&#49436;/Project/&#49688;&#50896;&#48124;&#51088;&#50669;&#49324;/&#49688;&#50896;&#48124;&#51088;&#50669;&#49324;&#44204;&#51201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4396;&#47168;-&#49688;&#47049;\My%20Documents\&#49437;&#48393;&#51648;&#54616;&#52264;&#46020;\&#50900;&#49569;Ic&#44368;1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3\d\0-&#52572;&#51333;&#44368;&#47049;\&#50689;&#50577;-&#51452;&#49892;&#47560;&#51012;\&#51452;&#49892;&#47560;&#51012;&#51652;&#51077;&#46020;&#47196;\&#49688;&#47049;\Book2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9436;&#46164;&#46041;&#44032;&#50517;&#51109;%20&#49444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4228;&#47548;&#49688;&#47049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LIM\&#51068;&#50948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HB\&#45824;&#52285;&#49688;&#47049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1109;&#49457;&#44400;\&#51109;&#49457;&#45236;&#50669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&#47564;&#49688;\D\&#48512;&#45824;&#44277;-1\&#51333;&#48176;&#49688;&#44288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imsi\&#50857;&#50516;&#49345;&#49688;\&#48156;&#50868;&#47532;&#44368;\&#49688;&#47049;(&#47329;&#51204;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52380;&#48393;\&#52264;&#49440;&#46020;&#49353;\&#50689;&#53685;&#52264;&#49440;&#46020;&#49353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LIM\&#51068;&#50948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&#49569;&#46041;&#50577;&#49688;&#51109;/&#47588;&#44257;&#50669;&#49324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7\97&#49444;&#44228;\&#51312;&#52264;&#51109;&#50808;\&#51204;&#47141;&#49444;&#44228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&#44256;&#52384;&#51221;&#51228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50689;\&#49688;&#47049;\W_EXCEL\ABUT\source\PILE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WINDOWS\TEMP\&#51064;&#49324;&#47749;&#47161;(&#51204;&#44592;&#49444;&#48708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Documents%20and%20Settings\&#49548;&#46972;&#44732;\Local%20Settings\Temporary%20Internet%20Files\Content.IE5\H9SK3VWF\&#44053;&#46041;\&#44536;&#47084;&#48652;%20&#49464;&#52377;%20%20&#51068;&#50948;&#45824;&#44032;%20&#52280;&#44256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88;&#51116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My%20Documents\OK\&#49444;&#44228;&#54028;&#51068;&#47784;&#51020;\&#49444;&#44228;&#54532;&#47196;&#44536;&#47016;\&#51068;&#50948;&#45824;&#44032;&#54364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652;&#51652;\&#49688;&#47196;&#51060;&#49444;\EXCEL\DOWOO\BT\BT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51473;&#50521;\&#51473;&#50521;&#45236;&#50669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47560;&#49328;\&#51665;&#44228;&#54364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204;&#47141;\&#44608;&#49457;&#46973;2001.11.11\&#49324;&#50629;&#44288;&#47144;\2-&#49444;&#44228;&#44288;&#47144;\2001&#45380;&#46020;%20&#49444;&#44228;\&#44277;&#53685;&#45800;&#44032;&#54408;&#47785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C&#52397;&#51452;&#50808;&#44285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65;\&#50640;&#51060;&#49828;&#53668;\W_EXCEL\ABUT\source\PILE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&#49569;&#46041;&#50577;&#49688;&#51109;\&#47588;&#44257;&#50669;&#49324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9688;\D\&#48149;d&#48169;\HYUN-CAD\&#52397;&#54217;-&#44032;&#54217;&#44036;\&#51089;&#50629;&#54028;&#51068;\&#44033;&#51333;&#47928;&#49436;(2002&#45380;1&#50900;)\&#45236;&#50669;&#49436;\2002&#45236;&#50669;&#49436;%20&#50641;&#49472;&#48320;&#54872;\&#47588;&#44257;&#50669;&#4932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KANG/HWP/OK/HWP/DF98513/PROJECT/LOAD/BONGSAN/BONG/HWP/OUT/YES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060;&#52380;&#46020;&#51088;&#44592;\&#51452;&#54665;&#49324;&#51109;\&#49457;&#44284;&#54408;(&#51452;&#54665;&#49324;&#51109;)\&#45236;&#50669;&#49436;\&#45236;&#50669;&#49436;\EXCEL\YESTER\&#44540;&#44144;&#49436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JT-97\R-SUWONJ\REP\P7-5-31\LX-CAL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yewon\&#48148;&#53461;%20&#54868;&#47732;\&#44204;&#51201;&#49436;\&#44204;&#51201;&#49436;&#50577;&#49885;\KKK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0976;&#51648;&#49345;&#48152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01%20&#48149;&#50689;&#50885;%20DOWN(20041008)\&#44221;&#51452;%20&#45236;&#50669;\&#44277;&#53685;&#51068;&#50948;&#45824;&#44032;(&#44228;&#52769;&#51228;&#50612;)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WINDOWS\&#48148;&#53461;%20&#54868;&#47732;\&#50669;&#49324;&#49328;&#52636;\&#47588;&#44257;&#50669;&#49324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0669;&#49324;&#49328;&#52636;\&#47588;&#44257;&#50669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CAD\WORK\RAIL\JANGHANG\EXCEL\&#47588;&#44257;&#50669;&#49324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45800;&#44032;&#49328;&#52636;&#49436;(ASP&#54756;&#52404;&#48143;&#48373;&#44396;)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TYA-YS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\c\hks\&#44592;&#51109;\&#44228;&#50557;&#44288;&#44228;\&#44592;&#51109;&#44228;&#50557;&#45236;&#50669;&#49436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BANDAL\EXCEL\RAHMEN\RAHMEN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BANDAL\EXCEL\RAHMEN\RAHMEN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49444;&#44228;\&#46020;&#45812;&#44396;&#45236;&#44256;&#48176;&#49440;&#47196;&#51060;&#49444;&#44277;&#49324;\&#46020;&#45812;&#44396;&#45236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49444;&#44228;\&#44033;&#54620;&#53552;&#45328;\&#48393;&#50577;&#44256;&#48176;\&#44060;&#47749;2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44228;&#49328;&#49436;4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&#51204;&#52384;\&#44277;&#49324;&#52265;&#44277;\&#44277;&#49324;&#52265;&#44277;\&#49933;&#50857;&#51204;&#52384;&#48320;&#51204;&#49548;&#50808;%209&#44060;&#49548;%20&#48320;&#51204;&#49444;&#48708;%20&#48372;&#49688;&#44277;&#49324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396;&#51312;&#48516;&#50556;\&#50689;%20&#50900;\&#45909;&#49345;-&#50672;&#45909;\&#49688;&#47049;\&#49688;&#47049;&#51665;&#44228;&#54364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45800;&#50948;&#49688;&#47049;\&#45800;&#50948;&#49688;&#47049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8149;&#50689;&#46041;\&#44277;&#47924;\&#54861;&#51228;&#44368;\&#54861;&#51228;&#44368;&#49444;&#44228;&#45236;&#50669;&#49436;-&#49688;&#51221;&#51473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1;&#50516;&#49436;&#49885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LIM\&#51068;&#50948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MAYBE/&#51088;&#51116;&#47932;&#47049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WINDOWS/&#48148;&#53461;%20&#54868;&#47732;/&#50669;&#49324;&#49328;&#52636;/&#47588;&#44257;&#50669;&#49324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4788;&#44592;\&#44032;&#47196;&#49688;&#51312;&#47749;\&#44221;&#44288;&#51312;&#47749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Documents%20and%20Settings\&#50885;&#44592;\My%20Documents\&#49569;&#46041;&#50577;&#49688;&#51109;\&#47588;&#44257;&#50669;&#49324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KANG\HWP\OK\HWP\DF98513\PROJECT\LOAD\BONGSAN\BONG\HWP\OUT\YES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KANG\HWP\OK\HWP\DF98513\PROJECT\LOAD\BONGSAN\BONG\HWP\OUT\YES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4532;&#47196;&#51229;&#53944;\&#45824;&#51204;&#44552;&#44256;&#46041;&#47588;&#47549;&#51109;\&#44592;&#48152;%20&#45225;&#54408;%20&#51312;&#51221;\1Kumgo&#44592;&#48152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088;&#47308;&#51665;\&#51068;&#48152;&#51088;&#47308;\&#44032;&#47196;&#46321;\&#53552;&#45328;&#45236;&#50669;&#52509;&#4429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KHDATA\&#44288;&#47532;&#52397;\&#50896;&#45224;-&#50872;&#51652;\&#50896;&#45224;&#50872;&#51652;&#45209;&#52272;&#45236;&#50669;(99.4.13%20&#48512;&#49328;&#52397;)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CAD/WORK/RAIL/JANGHANG/EXCEL/&#47588;&#44257;&#50669;&#49324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528;\C\unzipped\1&#44277;&#44396;&#44277;&#45236;&#50669;\&#51204;&#44592;&#44228;&#51109;\&#54032;&#51221;&#54364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0689;&#50629;\&#44204;&#51201;&#51088;&#47308;\&#50857;&#51064;&#49884;\&#50857;&#51064;&#47924;&#51064;&#54868;%20&#51453;&#51204;&#51648;&#44396;\&#52572;&#51333;\Documents%20and%20Settings\Owner\Application%20Data\Empas\Empas%20Filebox%20Temp\ikyungm.11.0\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 FURNACE현설"/>
      <sheetName val="unit 4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파일의이용"/>
      <sheetName val="공종목록표"/>
      <sheetName val="내역서"/>
      <sheetName val="적점"/>
      <sheetName val="가격조사서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SG"/>
      <sheetName val="단가"/>
      <sheetName val="원가계산서(남측)"/>
      <sheetName val="단가표"/>
      <sheetName val="부대tu"/>
      <sheetName val="공사비증감"/>
      <sheetName val="Macro1"/>
      <sheetName val="자동제어"/>
      <sheetName val="일위대가(가설)"/>
      <sheetName val="토목주소"/>
      <sheetName val="프랜트면허"/>
      <sheetName val="건축-물가변동"/>
      <sheetName val="기계설비-물가변동"/>
      <sheetName val="공사개요"/>
      <sheetName val="부안일위"/>
      <sheetName val="신표지1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공문"/>
      <sheetName val="연결임시"/>
      <sheetName val="일위대가(계측기설치)"/>
      <sheetName val="아파트 "/>
      <sheetName val="입찰안"/>
      <sheetName val="재료비"/>
      <sheetName val="철콘공사"/>
      <sheetName val="제잡비"/>
      <sheetName val="코드표"/>
      <sheetName val="내역표지"/>
      <sheetName val="BID"/>
      <sheetName val="차액보증"/>
      <sheetName val="노임단가"/>
      <sheetName val="총괄-1"/>
      <sheetName val="A-4"/>
      <sheetName val="배수관산출"/>
      <sheetName val="포장수량"/>
      <sheetName val="일위대가"/>
      <sheetName val="archi(본사)"/>
      <sheetName val="금액"/>
      <sheetName val="LG제품"/>
      <sheetName val="일위_파일"/>
      <sheetName val="정부노임단가"/>
      <sheetName val="DATA"/>
      <sheetName val="여과지동"/>
      <sheetName val="기초자료"/>
      <sheetName val="갈현동"/>
      <sheetName val="웅진교-S2"/>
      <sheetName val="06년 학회협찬실적"/>
      <sheetName val="노임이"/>
      <sheetName val="FAX"/>
      <sheetName val="경상비"/>
      <sheetName val="금융비용"/>
      <sheetName val="일위대가-목록"/>
      <sheetName val="Data&amp;Result"/>
      <sheetName val="전선 및 전선관"/>
      <sheetName val="토 적 표"/>
      <sheetName val="산출내역서"/>
      <sheetName val="S0"/>
      <sheetName val="결과조달"/>
      <sheetName val="3.하중산정4.지지력"/>
      <sheetName val="조명율표"/>
      <sheetName val="품셈TABLE"/>
      <sheetName val="밸브설치"/>
      <sheetName val="제조노임"/>
      <sheetName val="약품공급2"/>
      <sheetName val="DATE"/>
      <sheetName val="조도계산서 (도서)"/>
      <sheetName val="Y-WORK"/>
      <sheetName val="인공산출(도급)"/>
      <sheetName val="TARGET"/>
      <sheetName val="구역별 -작업"/>
      <sheetName val="설계개요"/>
      <sheetName val="을"/>
      <sheetName val="일위목록"/>
      <sheetName val="Indirect Cost"/>
      <sheetName val="direct"/>
      <sheetName val="wage"/>
      <sheetName val="1단계"/>
      <sheetName val="본선 토공 분배표"/>
      <sheetName val="4.인력운영계획(업무별)"/>
      <sheetName val="현장관리비 산출내역"/>
      <sheetName val="SULKEA"/>
      <sheetName val="잔수량(작성)"/>
      <sheetName val="건축"/>
      <sheetName val="CONCRETE"/>
      <sheetName val="가도공"/>
      <sheetName val="평가데이터"/>
      <sheetName val="총괄표"/>
      <sheetName val="특수기호강도거푸집"/>
      <sheetName val="종배수관면벽신"/>
      <sheetName val="종배수관(신)"/>
      <sheetName val="노임"/>
      <sheetName val="약품설비"/>
      <sheetName val="I一般比"/>
      <sheetName val="9GNG운반"/>
      <sheetName val="일위대가표"/>
      <sheetName val="부대공Ⅱ"/>
      <sheetName val="적용률"/>
      <sheetName val="D-3109"/>
      <sheetName val="수목표준대가"/>
      <sheetName val="견"/>
      <sheetName val="내2"/>
      <sheetName val="Cash"/>
      <sheetName val="잡비"/>
      <sheetName val="FCM"/>
      <sheetName val="2.교량(신설)"/>
      <sheetName val="충주"/>
      <sheetName val="실행철강하도"/>
      <sheetName val="직재"/>
      <sheetName val="자재단가"/>
      <sheetName val="TRE TABLE"/>
      <sheetName val="갑지(추정)"/>
      <sheetName val="설계"/>
      <sheetName val="기계(집계표)"/>
      <sheetName val="CAT_5"/>
      <sheetName val="일위목차"/>
      <sheetName val="YES-T"/>
      <sheetName val="DWG-CAB-I"/>
      <sheetName val="계측 내역서"/>
      <sheetName val="SCHE"/>
      <sheetName val="UPRI"/>
      <sheetName val="2공구산출내역"/>
      <sheetName val="이토변실(A3-LINE)"/>
      <sheetName val="내역(가지)"/>
      <sheetName val="매립"/>
      <sheetName val="코오롱.테크노밸리"/>
      <sheetName val="코오롱.영동고속도로"/>
      <sheetName val="1,2공구원가계산서"/>
      <sheetName val="1공구산출내역서"/>
      <sheetName val="전기공사"/>
      <sheetName val="인덕원내역"/>
      <sheetName val="CTEMCOST"/>
      <sheetName val="구조물공"/>
      <sheetName val="부대공"/>
      <sheetName val="배수공"/>
      <sheetName val="토공"/>
      <sheetName val="포장공"/>
      <sheetName val="부표총괄"/>
      <sheetName val="cable-data"/>
      <sheetName val="출자한도"/>
      <sheetName val="경비"/>
      <sheetName val="골조시행"/>
      <sheetName val="청산공사"/>
      <sheetName val="AS포장복구 "/>
      <sheetName val="단가대비표"/>
      <sheetName val="총괄내역서"/>
      <sheetName val="제경비율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기성2"/>
      <sheetName val="ELECTRIC"/>
      <sheetName val="SCHEDULE"/>
      <sheetName val="파주 운정지구 A8블럭"/>
      <sheetName val="대구수성3가"/>
      <sheetName val="전력"/>
      <sheetName val="목표세부명세"/>
      <sheetName val="코드"/>
      <sheetName val="단가산출서"/>
      <sheetName val="퇴직금(울산천상)"/>
      <sheetName val="변경내역대비표(2)"/>
      <sheetName val="6PILE  (돌출)"/>
      <sheetName val="DHEQSUPT"/>
      <sheetName val="SIL98"/>
      <sheetName val="입찰보고"/>
      <sheetName val="기초일위대가"/>
      <sheetName val="식재일위대가"/>
      <sheetName val="기기리스트"/>
      <sheetName val="대비"/>
      <sheetName val="대목"/>
      <sheetName val="토목"/>
      <sheetName val="건축집계"/>
      <sheetName val="장비손료"/>
      <sheetName val="관람석제출"/>
      <sheetName val="01"/>
      <sheetName val="A"/>
      <sheetName val="Sheet17"/>
      <sheetName val="세목전체"/>
      <sheetName val="ABUT수량-A1"/>
      <sheetName val="Ⅴ-2.공종별내역"/>
      <sheetName val="D"/>
      <sheetName val="공사비예산서(토목분)"/>
      <sheetName val="전기"/>
      <sheetName val="기계"/>
      <sheetName val="Total"/>
      <sheetName val="금액내역서"/>
      <sheetName val="견적조건"/>
      <sheetName val="남양주부대"/>
      <sheetName val="U-TYPE(1)"/>
      <sheetName val="배열수식"/>
      <sheetName val="금융"/>
      <sheetName val="일위대가목차"/>
      <sheetName val="상촌2교-일반수량집계"/>
      <sheetName val="노무비"/>
      <sheetName val="HANDHOLE(2)"/>
      <sheetName val="PAD TR보호대기초"/>
      <sheetName val="가로등기초"/>
      <sheetName val="계장 공내역서"/>
      <sheetName val="경영상태"/>
      <sheetName val="일위대가 "/>
      <sheetName val="뜃맟뭁돽띿맟?-BLDG"/>
      <sheetName val="단위단가"/>
      <sheetName val="상행-교대(A1)"/>
      <sheetName val="공틀공사"/>
      <sheetName val="실행내역서"/>
      <sheetName val="일(4)"/>
      <sheetName val="염화물시험"/>
      <sheetName val="산수배수"/>
      <sheetName val="페인트"/>
      <sheetName val="인부신상자료"/>
      <sheetName val="데이타"/>
      <sheetName val="손익현황(1PJ)"/>
      <sheetName val="예정(3)"/>
      <sheetName val="재료"/>
      <sheetName val="계약용량(서포)"/>
      <sheetName val="식재인부"/>
      <sheetName val="에너지동"/>
      <sheetName val="증감대비"/>
      <sheetName val="장기차입금"/>
      <sheetName val=" 입력Ｉ 封Íೈ⃒⣌츀ÌÂ؀Ā복수예ఀ선정_x0000__x0001_ÿ尀⣔ﴀᢼࣂ샆"/>
      <sheetName val="노무비 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저"/>
      <sheetName val="실행철강하도"/>
      <sheetName val="내역서"/>
      <sheetName val="내역(한신APT)"/>
      <sheetName val="노임단가"/>
      <sheetName val="철거수량(전송)"/>
      <sheetName val="총괄"/>
      <sheetName val="건축공사"/>
      <sheetName val="교량전기"/>
      <sheetName val="입출재고현황 (2)"/>
      <sheetName val="49단가"/>
      <sheetName val="표지 (2)"/>
      <sheetName val="설비"/>
      <sheetName val="2.대외공문"/>
      <sheetName val="설계산출표지"/>
      <sheetName val="공량산출서"/>
      <sheetName val="DATA"/>
      <sheetName val="충주"/>
      <sheetName val="일위대가"/>
      <sheetName val="교각계산"/>
      <sheetName val="입찰안"/>
      <sheetName val="연습장소"/>
      <sheetName val="Sheet1"/>
      <sheetName val="철거산출근거"/>
      <sheetName val="BID"/>
      <sheetName val="결과조달"/>
      <sheetName val="집계표"/>
      <sheetName val="준검 내역서"/>
      <sheetName val="하수급견적대비"/>
      <sheetName val="화재 탐지 설비"/>
      <sheetName val="말뚝지지력산정"/>
      <sheetName val="JUCK"/>
      <sheetName val="COVER"/>
      <sheetName val=" 상부공통집계(총괄)"/>
      <sheetName val="견적서"/>
      <sheetName val="우수"/>
      <sheetName val="POWER"/>
      <sheetName val="노무비단가"/>
      <sheetName val="신규일위대가"/>
      <sheetName val="관리동"/>
      <sheetName val="DATE"/>
      <sheetName val="s"/>
      <sheetName val="도급"/>
      <sheetName val="총괄집계표"/>
      <sheetName val="96.12"/>
      <sheetName val="물가자료"/>
      <sheetName val="#REF"/>
      <sheetName val="철근집계표"/>
      <sheetName val="ABUT수량-A1"/>
      <sheetName val="연결관암거"/>
      <sheetName val="부안일위"/>
      <sheetName val="공사개요"/>
      <sheetName val="1구간FRP수량산출"/>
      <sheetName val="3.하중계산"/>
      <sheetName val="input"/>
      <sheetName val="터파기및재료"/>
      <sheetName val="96배수"/>
      <sheetName val="배수내역"/>
      <sheetName val="단가"/>
      <sheetName val="갑지1"/>
      <sheetName val="수안보-MBR1"/>
      <sheetName val="NOMUBI"/>
      <sheetName val="내역"/>
      <sheetName val="1.설계기준"/>
      <sheetName val="2000전체분"/>
      <sheetName val="2000년1차"/>
      <sheetName val="1호맨홀토공"/>
      <sheetName val="Excel"/>
      <sheetName val="자재단가"/>
      <sheetName val="경비단가"/>
      <sheetName val="JUCKEYK"/>
      <sheetName val="중기사용료"/>
      <sheetName val="실행내역서 "/>
      <sheetName val="Sheet5"/>
      <sheetName val="3BL공동구 수량"/>
      <sheetName val="Sheet2"/>
      <sheetName val="토목부분"/>
      <sheetName val="자압"/>
      <sheetName val="WORK"/>
      <sheetName val="REDUCER"/>
      <sheetName val="WE'T"/>
      <sheetName val="일위(철거)"/>
      <sheetName val="내역(2000년)"/>
      <sheetName val="01"/>
      <sheetName val="주형"/>
      <sheetName val="TYPE-B 평균H"/>
      <sheetName val="CTEMCOST"/>
      <sheetName val="설계조건"/>
      <sheetName val="SCH"/>
      <sheetName val="Macro1"/>
      <sheetName val="Sheet1 (2)"/>
      <sheetName val="2000년하반기"/>
      <sheetName val="총괄내역서"/>
      <sheetName val="부대내역"/>
      <sheetName val="노임"/>
      <sheetName val="개략"/>
      <sheetName val="예가표"/>
      <sheetName val="외주대비_-석축"/>
      <sheetName val="외주대비-구조물_(2)"/>
      <sheetName val="견적표지_(3)"/>
      <sheetName val="제출내역 (2)"/>
      <sheetName val="상행선"/>
      <sheetName val="길어깨(현황)"/>
      <sheetName val="집수정"/>
      <sheetName val="INPUTDATA"/>
      <sheetName val="위치조서"/>
      <sheetName val="b_balju"/>
      <sheetName val="단가조사"/>
      <sheetName val="차액보증"/>
      <sheetName val="MOTOR"/>
      <sheetName val="3.바닥판설계"/>
      <sheetName val="건축"/>
      <sheetName val="양수장(기계)"/>
      <sheetName val="내역(중앙)"/>
      <sheetName val="내역(창신)"/>
      <sheetName val="현장지지물물량"/>
      <sheetName val="감가상각"/>
      <sheetName val="Sheet3"/>
      <sheetName val="경산"/>
      <sheetName val="부표(010427)"/>
      <sheetName val="물가시세"/>
      <sheetName val="조정금액결과표 (차수별)"/>
      <sheetName val="청주(철골발주의뢰서)"/>
      <sheetName val="정부노임단가"/>
      <sheetName val="자금청구서"/>
      <sheetName val="청하배수"/>
      <sheetName val="설계기준 및 하중계산"/>
      <sheetName val="일반공사"/>
      <sheetName val="환율"/>
      <sheetName val="명세서"/>
      <sheetName val="데리네이타현황"/>
      <sheetName val="토목주소"/>
      <sheetName val="수로단위수량"/>
      <sheetName val="금융비용"/>
      <sheetName val="LAB"/>
      <sheetName val="발생토"/>
      <sheetName val="98수문일위"/>
      <sheetName val="ENTRY"/>
      <sheetName val="대비"/>
      <sheetName val="품셈"/>
      <sheetName val="DATA98"/>
      <sheetName val="할증"/>
      <sheetName val="판"/>
      <sheetName val="1.설계조건"/>
      <sheetName val="내진해석"/>
      <sheetName val="POOM_MOTO"/>
      <sheetName val="POOM_MOTO2"/>
      <sheetName val="데이터입력"/>
      <sheetName val="3도로"/>
      <sheetName val="기둥(원형)"/>
      <sheetName val="용수지선토적"/>
      <sheetName val="도로토적"/>
      <sheetName val="1. 설계조건 2.단면가정 3. 하중계산"/>
      <sheetName val="DATA 입력란"/>
      <sheetName val="인건비"/>
      <sheetName val="노무"/>
      <sheetName val="설변3차 빨간간지5"/>
      <sheetName val="외주비"/>
      <sheetName val="工완성공사율"/>
      <sheetName val="노임기준"/>
      <sheetName val="수량산출서 (달맞이길조명등)"/>
      <sheetName val="단가비교표"/>
      <sheetName val="Macro(차단기)"/>
      <sheetName val="세원견적서"/>
      <sheetName val="감리을"/>
      <sheetName val="일위대가목차"/>
      <sheetName val="제4절-1"/>
      <sheetName val="기자재비"/>
      <sheetName val="RFP002"/>
      <sheetName val="STORAGE"/>
      <sheetName val="MEXICO-C"/>
      <sheetName val="1호토공"/>
      <sheetName val="부하(성남)"/>
      <sheetName val="b_balju_cho"/>
      <sheetName val="가설공사내역"/>
      <sheetName val="FCM"/>
      <sheetName val="경비_원본"/>
      <sheetName val="3차설계"/>
      <sheetName val="장비집계"/>
      <sheetName val="Total"/>
      <sheetName val="마포토정"/>
      <sheetName val="노무비"/>
      <sheetName val="5.소재"/>
      <sheetName val="NYS"/>
      <sheetName val="5.전사투자계획종함안"/>
      <sheetName val="tggwan(mac)"/>
      <sheetName val="BT-DSPK"/>
      <sheetName val="ABUT수량_A1"/>
      <sheetName val="설계예산서"/>
      <sheetName val="수량집계표"/>
      <sheetName val="장문교(대전)"/>
      <sheetName val="토적집계"/>
      <sheetName val="설계"/>
      <sheetName val="참고"/>
      <sheetName val="기별(종합)"/>
      <sheetName val="설명서"/>
      <sheetName val="연결임시"/>
      <sheetName val="토사(PE)"/>
      <sheetName val="하도내역 (철콘)"/>
      <sheetName val="배수공 주요자재 집계표"/>
      <sheetName val="부대공"/>
      <sheetName val="포장공"/>
      <sheetName val="토공"/>
      <sheetName val="가도공"/>
      <sheetName val="부재치수입력"/>
      <sheetName val="5.3 단면가정"/>
      <sheetName val="전기"/>
      <sheetName val="건물"/>
      <sheetName val="현장코드"/>
      <sheetName val="단면 (2)"/>
      <sheetName val="공사비예산서(토목분)"/>
      <sheetName val="견적대비표"/>
      <sheetName val="자재일람"/>
      <sheetName val="견적과실행예산"/>
      <sheetName val="단가표"/>
      <sheetName val="타공종이기"/>
      <sheetName val="기초1"/>
      <sheetName val="방송(체육관)"/>
      <sheetName val="포장공자재집계표"/>
      <sheetName val="일위목록"/>
      <sheetName val="계획금액"/>
      <sheetName val="국공유지및사유지"/>
      <sheetName val="ALINE"/>
      <sheetName val="가설건물"/>
      <sheetName val="잡철물"/>
      <sheetName val="계산서"/>
      <sheetName val="TEL"/>
      <sheetName val="도로"/>
      <sheetName val="가설공사비"/>
      <sheetName val="입고장부 (4)"/>
      <sheetName val="플랜트 설치"/>
      <sheetName val="갑지(추정)"/>
      <sheetName val="여흥"/>
      <sheetName val="현황CODE"/>
      <sheetName val="손익현황"/>
      <sheetName val="4-10"/>
      <sheetName val="시설물기초"/>
      <sheetName val="본체"/>
      <sheetName val="당정동경상이수"/>
      <sheetName val="당정동공통이수"/>
      <sheetName val="DESIGN_CRETERIA"/>
      <sheetName val="동력부하계산"/>
      <sheetName val="CALCULATION"/>
      <sheetName val="P-산#1-1(WOWA1)"/>
      <sheetName val="X17-TOTAL"/>
      <sheetName val="수압집계"/>
      <sheetName val="관리비"/>
      <sheetName val="내"/>
      <sheetName val="횡분배정리(DB)"/>
      <sheetName val="집수정현황"/>
      <sheetName val="전체도급"/>
      <sheetName val="부하계산서"/>
      <sheetName val="수량산출"/>
      <sheetName val="조건표"/>
      <sheetName val="기성신청"/>
      <sheetName val="Pier 3"/>
      <sheetName val="기성내역"/>
      <sheetName val="BASE DATA3"/>
      <sheetName val="맨홀수량집계"/>
      <sheetName val="토목내역"/>
      <sheetName val="1.취수장"/>
      <sheetName val="토공정보"/>
      <sheetName val="LL2"/>
      <sheetName val="LLL"/>
      <sheetName val="9GNG운반"/>
      <sheetName val="CONCRETE"/>
      <sheetName val="FLA"/>
      <sheetName val="1을"/>
      <sheetName val="울산시산표"/>
      <sheetName val="기준"/>
      <sheetName val="화전내"/>
      <sheetName val="예산내역서"/>
      <sheetName val="기본단가"/>
      <sheetName val="경상비비교표"/>
      <sheetName val="경상비집계"/>
      <sheetName val="STEEL BOX 단면설계(SEC.8)"/>
      <sheetName val="적격"/>
      <sheetName val="자재단가표"/>
      <sheetName val="단가산출서"/>
      <sheetName val="원가계산서"/>
      <sheetName val="예산서"/>
      <sheetName val="노무비 근거"/>
      <sheetName val="일위"/>
      <sheetName val="실행(ALT1)"/>
      <sheetName val="40총괄"/>
      <sheetName val="40집계"/>
      <sheetName val="일위목록-기"/>
      <sheetName val="VXXXXX"/>
      <sheetName val="XL4Poppy"/>
      <sheetName val="ELECTRIC"/>
      <sheetName val="표지"/>
      <sheetName val="입찰품의서"/>
      <sheetName val="표준내역"/>
      <sheetName val="36단가"/>
      <sheetName val="07피뢰침설비공사"/>
      <sheetName val="DR(SUM)"/>
      <sheetName val="TL(SUM)"/>
      <sheetName val="전계가"/>
      <sheetName val="터널조도"/>
      <sheetName val="d118"/>
      <sheetName val="일위대가(계측기설치)"/>
      <sheetName val="케이슨산출근거(TYPE-A)"/>
      <sheetName val="샘플표지"/>
      <sheetName val="공사진행"/>
      <sheetName val="돈"/>
      <sheetName val="내역표지"/>
      <sheetName val="STANDARD (상)-참고"/>
      <sheetName val="2000승진심사위원 기초명부"/>
      <sheetName val="공종별월매출계획 (2)"/>
      <sheetName val="외주대비_-석축1"/>
      <sheetName val="외주대비-구조물_(2)1"/>
      <sheetName val="견적표지_(3)1"/>
      <sheetName val="입출재고현황_(2)"/>
      <sheetName val="준검_내역서"/>
      <sheetName val="1_설계기준"/>
      <sheetName val="2_대외공문"/>
      <sheetName val="화재_탐지_설비"/>
      <sheetName val="96_12"/>
      <sheetName val="3_하중계산"/>
      <sheetName val="_상부공통집계(총괄)"/>
      <sheetName val="TYPE-B_평균H"/>
      <sheetName val="제출내역_(2)"/>
      <sheetName val="5_전사투자계획종함안"/>
      <sheetName val="표지_(2)"/>
      <sheetName val="실행내역서_"/>
      <sheetName val="3BL공동구_수량"/>
      <sheetName val="3_바닥판설계"/>
      <sheetName val="설계기준_및_하중계산"/>
      <sheetName val="Sheet1_(2)"/>
      <sheetName val="1_설계조건"/>
      <sheetName val="단면_(2)"/>
      <sheetName val="하도내역_(철콘)"/>
      <sheetName val="5_3_단면가정"/>
      <sheetName val="조정금액결과표_(차수별)"/>
      <sheetName val="플랜트_설치"/>
      <sheetName val="1__설계조건_2_단면가정_3__하중계산"/>
      <sheetName val="DATA_입력란"/>
      <sheetName val="1_취수장"/>
      <sheetName val="STEEL_BOX_단면설계(SEC_8)"/>
      <sheetName val="5_소재"/>
      <sheetName val="부속동"/>
      <sheetName val="민감도분석"/>
      <sheetName val="참조"/>
      <sheetName val="3련 BOX"/>
      <sheetName val="수량산출서"/>
      <sheetName val="유림골조"/>
      <sheetName val="도급-집계"/>
      <sheetName val="뚝토공"/>
      <sheetName val="강관 PILE 두부보강"/>
      <sheetName val="교각1"/>
      <sheetName val="기초코드"/>
      <sheetName val="제잡비.xls"/>
      <sheetName val="5-단면력"/>
      <sheetName val="가공비"/>
      <sheetName val="토목공내역 (부대,자재미포함) "/>
      <sheetName val="대공종"/>
      <sheetName val="7.경제성결과"/>
      <sheetName val="8.주형의 이음"/>
      <sheetName val="Dae_Jiju"/>
      <sheetName val="Sikje_ingun"/>
      <sheetName val="TREE_D"/>
      <sheetName val="99총공사내역서"/>
      <sheetName val="데이타"/>
      <sheetName val="식재인부"/>
      <sheetName val="배수개거재(신)"/>
      <sheetName val="배수개거재"/>
      <sheetName val="측량요율"/>
      <sheetName val="설정"/>
      <sheetName val="건축원가"/>
      <sheetName val="특수선일위대가"/>
      <sheetName val="유동표"/>
      <sheetName val="목표세부명세"/>
      <sheetName val="공문"/>
      <sheetName val="손익분석"/>
      <sheetName val="중기가동(7)"/>
      <sheetName val="산출내역서집계표"/>
      <sheetName val="허용전류-IEC DATA"/>
      <sheetName val="허용전류제원"/>
      <sheetName val="대비표"/>
      <sheetName val="동별내역-3월5일"/>
      <sheetName val="외주대비_-석축2"/>
      <sheetName val="외주대비-구조물_(2)2"/>
      <sheetName val="견적표지_(3)2"/>
      <sheetName val="입출재고현황_(2)1"/>
      <sheetName val="화재_탐지_설비1"/>
      <sheetName val="준검_내역서1"/>
      <sheetName val="5_전사투자계획종함안1"/>
      <sheetName val="1_설계기준1"/>
      <sheetName val="_상부공통집계(총괄)1"/>
      <sheetName val="TYPE-B_평균H1"/>
      <sheetName val="2_대외공문1"/>
      <sheetName val="96_121"/>
      <sheetName val="3_하중계산1"/>
      <sheetName val="실행내역서_1"/>
      <sheetName val="3BL공동구_수량1"/>
      <sheetName val="표지_(2)1"/>
      <sheetName val="설계기준_및_하중계산1"/>
      <sheetName val="제출내역_(2)1"/>
      <sheetName val="3_바닥판설계1"/>
      <sheetName val="Sheet1_(2)1"/>
      <sheetName val="1_설계조건1"/>
      <sheetName val="5_3_단면가정1"/>
      <sheetName val="단면_(2)1"/>
      <sheetName val="하도내역_(철콘)1"/>
      <sheetName val="조정금액결과표_(차수별)1"/>
      <sheetName val="플랜트_설치1"/>
      <sheetName val="1__설계조건_2_단면가정_3__하중계산1"/>
      <sheetName val="DATA_입력란1"/>
      <sheetName val="1_취수장1"/>
      <sheetName val="STEEL_BOX_단면설계(SEC_8)1"/>
      <sheetName val="5_소재1"/>
      <sheetName val="STANDARD_(상)-참고"/>
      <sheetName val="배수공_주요자재_집계표"/>
      <sheetName val="2000승진심사위원_기초명부"/>
      <sheetName val="공종별월매출계획_(2)"/>
      <sheetName val="설변3차_빨간간지5"/>
      <sheetName val="3련_BOX"/>
      <sheetName val="입고장부_(4)"/>
      <sheetName val="강관_PILE_두부보강"/>
      <sheetName val="제잡비_xls"/>
      <sheetName val="Pier_3"/>
      <sheetName val="BASE_DATA3"/>
      <sheetName val="토목공내역_(부대,자재미포함)_"/>
      <sheetName val="7_경제성결과"/>
      <sheetName val="8_주형의_이음"/>
      <sheetName val="허용전류-IEC_DATA"/>
      <sheetName val="입찰"/>
      <sheetName val="현경"/>
      <sheetName val="토목"/>
      <sheetName val="내역서(재노경)"/>
      <sheetName val="ATS단가"/>
      <sheetName val="TRE TABLE"/>
      <sheetName val="품의"/>
      <sheetName val="Cost bd-&quot;A&quot;"/>
      <sheetName val="현금"/>
      <sheetName val="남양시작동자105노65기1.3화1.2"/>
      <sheetName val="FAB별"/>
      <sheetName val="98지급계획"/>
      <sheetName val="토공산출(주차장)"/>
      <sheetName val="패널"/>
      <sheetName val="공사내역"/>
      <sheetName val="97년 추정"/>
      <sheetName val="단면"/>
      <sheetName val="포장공(부체도로)"/>
      <sheetName val="금액내역서"/>
      <sheetName val="단위수량산출"/>
      <sheetName val="업무담당"/>
      <sheetName val="사당"/>
      <sheetName val="조도계산서 (도서)"/>
      <sheetName val="현황보고"/>
      <sheetName val="조명시설"/>
      <sheetName val="심사계산"/>
      <sheetName val="은행"/>
      <sheetName val="esc"/>
      <sheetName val="추가예산"/>
      <sheetName val="배수공"/>
      <sheetName val="총괄-1"/>
      <sheetName val="신표지1"/>
      <sheetName val="입찰보고"/>
      <sheetName val="6공구(당초)"/>
      <sheetName val="사급자재"/>
      <sheetName val="설계서"/>
      <sheetName val="기초입력"/>
      <sheetName val="신호등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위대가(계측기설치)"/>
      <sheetName val="BID"/>
      <sheetName val="조도계산서 (도서)"/>
      <sheetName val="일반공사"/>
      <sheetName val="정부노임단가"/>
      <sheetName val="품의서"/>
      <sheetName val="MOTOR"/>
      <sheetName val="Total"/>
      <sheetName val="ⴭⴭⴭⴭ"/>
      <sheetName val="MACRO(MCC)"/>
      <sheetName val="LOPCALC"/>
      <sheetName val="수질정화시설"/>
      <sheetName val="화재 탐지 설비"/>
      <sheetName val="U-TYPE(1)"/>
      <sheetName val="L_RPTA05_목록"/>
      <sheetName val="단가조사표"/>
      <sheetName val="우수"/>
      <sheetName val="Sheet17"/>
      <sheetName val="대치판정"/>
      <sheetName val="1.설계조건"/>
      <sheetName val="명세서"/>
      <sheetName val="터널조도"/>
      <sheetName val="자재단가"/>
      <sheetName val="포장직선구간"/>
      <sheetName val="일위대가"/>
      <sheetName val="중기사용료"/>
      <sheetName val="7.1유효폭"/>
      <sheetName val="설계조건"/>
      <sheetName val="WORK"/>
      <sheetName val="일위대가표"/>
      <sheetName val="SUNGNAM1"/>
      <sheetName val="INPUT(덕도방향-시점)"/>
      <sheetName val="공사비예산서(토목분)"/>
      <sheetName val="Sheet1"/>
      <sheetName val="Sheet1 (2)"/>
      <sheetName val="금융"/>
      <sheetName val="TEL"/>
      <sheetName val="부하LOAD"/>
      <sheetName val="96작생능"/>
      <sheetName val="노임단가"/>
      <sheetName val="품셈기준"/>
      <sheetName val="노무비"/>
      <sheetName val="부하계산서"/>
      <sheetName val="LEVEL0~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우수"/>
      <sheetName val="조도계산서 (도서)"/>
      <sheetName val="현황산출서"/>
      <sheetName val="설계내역서"/>
      <sheetName val="대치판정"/>
      <sheetName val="7.1유효폭"/>
      <sheetName val="일위대가"/>
      <sheetName val="주식"/>
      <sheetName val="Sheet1 (2)"/>
      <sheetName val="중기일위대가"/>
      <sheetName val="MOTOR"/>
      <sheetName val="품셈기준"/>
      <sheetName val="설계조건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수량산출서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Sheet1 (3)"/>
      <sheetName val="Sheet2 (3)"/>
      <sheetName val="Sheet3 (3)"/>
      <sheetName val="석축설면"/>
      <sheetName val="법면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기초공"/>
      <sheetName val="기둥(원형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간선계산"/>
      <sheetName val="양수장(기계)"/>
      <sheetName val="ABUT수량-A1"/>
      <sheetName val="도장수량(하1)"/>
      <sheetName val="주형"/>
      <sheetName val="투찰"/>
      <sheetName val="노임이"/>
      <sheetName val="D-3109"/>
      <sheetName val="산출근거"/>
      <sheetName val="INPUT"/>
      <sheetName val="#REF"/>
      <sheetName val="중기비"/>
      <sheetName val="다곡2교"/>
      <sheetName val="COPING"/>
      <sheetName val="포장복구집계"/>
      <sheetName val="수로교총재료집계"/>
      <sheetName val="BOX-E"/>
      <sheetName val="실행철강하도"/>
      <sheetName val="2.단면가정 "/>
      <sheetName val="A-4"/>
      <sheetName val="공문"/>
      <sheetName val="1.설계조건"/>
      <sheetName val="교각계산"/>
      <sheetName val="data_dci"/>
      <sheetName val="data_mci"/>
      <sheetName val="behind"/>
      <sheetName val="Main"/>
      <sheetName val="인건비"/>
      <sheetName val="품셈"/>
      <sheetName val="입찰안"/>
      <sheetName val="장문교(대전)"/>
      <sheetName val="북방3터널"/>
      <sheetName val="Sheet1"/>
      <sheetName val="관로토공집계표"/>
      <sheetName val="데이타"/>
      <sheetName val="DATA"/>
      <sheetName val="집수정"/>
      <sheetName val="소업1교"/>
      <sheetName val="내역"/>
      <sheetName val="준검 내역서"/>
      <sheetName val="단가 및 재료비"/>
      <sheetName val="96보완계획7.12"/>
      <sheetName val="투찰내역"/>
      <sheetName val="집계표"/>
      <sheetName val="신공항A-9(원가수정)"/>
      <sheetName val="유림골조"/>
      <sheetName val="관로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CABLE SIZE-3"/>
      <sheetName val="도색집계"/>
      <sheetName val="교각1"/>
      <sheetName val="전계가"/>
      <sheetName val="반중력식옹벽"/>
      <sheetName val="총괄"/>
      <sheetName val="기둥"/>
      <sheetName val="저판(버림100)"/>
      <sheetName val="진주방향"/>
      <sheetName val="5CHBDC"/>
      <sheetName val="ASP포장"/>
      <sheetName val="SLIDES"/>
      <sheetName val="배수내역 (2)"/>
      <sheetName val="수로BOX(시점부)"/>
      <sheetName val="자재단가"/>
      <sheetName val="옹벽"/>
      <sheetName val="전신환매도율"/>
      <sheetName val="날1"/>
      <sheetName val="1호맨홀토공"/>
      <sheetName val="원내역"/>
      <sheetName val="내역서"/>
      <sheetName val="화산경계"/>
      <sheetName val="공사비예산서(토목분)"/>
      <sheetName val="원가계산서"/>
      <sheetName val="2.단면가정"/>
      <sheetName val="BID"/>
      <sheetName val="현장관리비내역서"/>
      <sheetName val="재료집계(분수관)"/>
      <sheetName val="기성2"/>
      <sheetName val="AC포장수량"/>
      <sheetName val="SLAB&quot;1&quot;"/>
      <sheetName val="전차선로 물량표"/>
      <sheetName val="6PILE  (돌출)"/>
      <sheetName val="JUCKEYK"/>
      <sheetName val="Sheet1 (2)"/>
      <sheetName val="내역서적용수량"/>
      <sheetName val="점수계산1-2"/>
      <sheetName val="포장공"/>
      <sheetName val="옹벽1"/>
      <sheetName val="대비"/>
      <sheetName val="code"/>
      <sheetName val="일위대가(계측기설치)"/>
      <sheetName val="표지"/>
      <sheetName val="B부대공"/>
      <sheetName val="상수도토공집계표"/>
      <sheetName val="단가목록"/>
      <sheetName val="DATE"/>
      <sheetName val="자재단가비교표"/>
      <sheetName val="노임단가"/>
      <sheetName val="7단가"/>
      <sheetName val="ⴭⴭⴭⴭⴭ"/>
      <sheetName val="노임"/>
      <sheetName val="중기"/>
      <sheetName val="제수변수량"/>
      <sheetName val="공기변수량"/>
      <sheetName val="설계조건"/>
      <sheetName val="98지급계획"/>
      <sheetName val="Sheet3"/>
      <sheetName val="금액내역서"/>
      <sheetName val="홍보비디오"/>
      <sheetName val="도장수량"/>
      <sheetName val="INPUT_DATA_(2)"/>
      <sheetName val="단면_(2)"/>
      <sheetName val="BOX본체수량_(2)"/>
      <sheetName val="BOX토공_(2)"/>
      <sheetName val=" 상부공통집계(총괄)"/>
      <sheetName val="3.공통공사대비"/>
      <sheetName val="일위대가"/>
      <sheetName val="공통가설"/>
      <sheetName val="부서현황"/>
      <sheetName val="2000.11월설계내역"/>
      <sheetName val="제-노임"/>
      <sheetName val="제직재"/>
      <sheetName val="양수장내역"/>
      <sheetName val="산출서양식01"/>
      <sheetName val="별표집계"/>
      <sheetName val="단가조사"/>
      <sheetName val="집계"/>
      <sheetName val="기본일위"/>
      <sheetName val="패널"/>
      <sheetName val="직노"/>
      <sheetName val="내역서2안"/>
      <sheetName val="실행내역"/>
      <sheetName val="물질수지(2011)"/>
      <sheetName val="AS복구"/>
      <sheetName val="1-1"/>
      <sheetName val="가정단면"/>
      <sheetName val="주beam"/>
      <sheetName val="전기일위대가"/>
      <sheetName val="전체도급"/>
      <sheetName val="카메라"/>
      <sheetName val="4)유동표"/>
      <sheetName val="부대내역"/>
      <sheetName val="guard(mac)"/>
      <sheetName val="수목단가"/>
      <sheetName val="시설수량표"/>
      <sheetName val="시설일위"/>
      <sheetName val="식재수량표"/>
      <sheetName val="식재일위"/>
      <sheetName val="일위목록"/>
      <sheetName val="변경집계표"/>
      <sheetName val="2BOX본체"/>
      <sheetName val="지급자재"/>
      <sheetName val="일위대가목차"/>
      <sheetName val="데리네이타현황"/>
      <sheetName val="내역서(총)"/>
      <sheetName val="I.설계조건"/>
      <sheetName val="2F 회의실견적(5_14 일대)"/>
      <sheetName val="ITEM"/>
      <sheetName val="CONCRETE"/>
      <sheetName val="하수급견적대비"/>
      <sheetName val="2_단면가정_"/>
      <sheetName val="1_설계조건"/>
      <sheetName val="CABLE_SIZE-3"/>
      <sheetName val="BQ_List"/>
      <sheetName val="배수내역_(2)"/>
      <sheetName val="단가_및_재료비"/>
      <sheetName val="SLAB근거-1"/>
      <sheetName val="일위대가표"/>
      <sheetName val="AAA"/>
      <sheetName val="총괄집계 "/>
      <sheetName val="기흥하도용"/>
      <sheetName val="말뚝설계"/>
      <sheetName val="중기터파기"/>
      <sheetName val="변수값"/>
      <sheetName val="중기상차"/>
      <sheetName val="ACUNIT"/>
      <sheetName val="장비가동"/>
      <sheetName val="타공종이기"/>
      <sheetName val="국공유지및사유지"/>
      <sheetName val="예정(3)"/>
      <sheetName val="동원(3)"/>
      <sheetName val="횡배수관"/>
      <sheetName val="갑지1"/>
      <sheetName val="기초INPUT"/>
      <sheetName val="낙석방지망현황"/>
      <sheetName val="R.C RAHMEN 해석"/>
      <sheetName val="본체 설 계"/>
      <sheetName val="Sheet4"/>
      <sheetName val="갑지(추정)"/>
      <sheetName val="INPUT-DATA"/>
      <sheetName val="개요"/>
      <sheetName val="수량산출"/>
      <sheetName val="말뚝기초(안정검토)-외측"/>
      <sheetName val="Sheet2"/>
      <sheetName val="건식PD설치현황표"/>
      <sheetName val="EQUIP-H"/>
      <sheetName val="일  위  대  가  목  록"/>
      <sheetName val="U-TYPE(1)"/>
      <sheetName val="공사비증감"/>
      <sheetName val="단면가정"/>
      <sheetName val="8.PILE  (돌출)"/>
      <sheetName val="맨홀토공산출"/>
      <sheetName val="2000전체분"/>
      <sheetName val="2000년1차"/>
      <sheetName val="Y-WORK"/>
      <sheetName val="설계개요"/>
      <sheetName val="구조물포장"/>
      <sheetName val="직접경비"/>
      <sheetName val="BOX(1.5X1.5)"/>
      <sheetName val="철근량"/>
      <sheetName val="BOX형 교대"/>
      <sheetName val="우수공"/>
      <sheetName val="설계예산2"/>
      <sheetName val="자금청구"/>
      <sheetName val="말뚝지지력산정"/>
      <sheetName val="예가표"/>
      <sheetName val="Sheet6"/>
      <sheetName val="마산방향"/>
      <sheetName val="CTEMCOST"/>
      <sheetName val="기본DATA"/>
      <sheetName val="02자재"/>
      <sheetName val="공사개요"/>
      <sheetName val="삼성전기"/>
      <sheetName val="단위수량"/>
      <sheetName val="6.교좌면보강"/>
      <sheetName val="토사(PE)"/>
      <sheetName val="현장관리비 산출내역"/>
      <sheetName val="세부내역(직접인건비)"/>
      <sheetName val="SG"/>
      <sheetName val="자료"/>
      <sheetName val="주방환기"/>
      <sheetName val="기계내역"/>
      <sheetName val="CCTV내역서"/>
      <sheetName val="고창방향"/>
      <sheetName val="경성자금"/>
      <sheetName val="터파기및재료"/>
      <sheetName val="97년 추정"/>
      <sheetName val="주빔의 설계"/>
      <sheetName val="입력DATA"/>
      <sheetName val="바닥판"/>
      <sheetName val="수안보-MBR1"/>
      <sheetName val="본사S"/>
      <sheetName val="설산1.나"/>
      <sheetName val="내역서(기성청구)"/>
      <sheetName val="BQMPALOC"/>
      <sheetName val="목동1절주.bh01"/>
      <sheetName val="토공사"/>
      <sheetName val="공사비집계"/>
      <sheetName val="일반전기"/>
      <sheetName val="총괄표"/>
      <sheetName val="표준계약서"/>
      <sheetName val="DANGA"/>
      <sheetName val="가격조사서"/>
      <sheetName val="제수"/>
      <sheetName val="공기"/>
      <sheetName val="CON포장수량"/>
      <sheetName val="산출근거1"/>
      <sheetName val="96까지"/>
      <sheetName val="97년"/>
      <sheetName val="98이후"/>
      <sheetName val="sw1"/>
      <sheetName val="NOMUBI"/>
      <sheetName val="좌측"/>
      <sheetName val="공사비총괄"/>
      <sheetName val="정렬"/>
      <sheetName val="정부노임단가"/>
      <sheetName val="1호인버트수량"/>
      <sheetName val="전체내역"/>
      <sheetName val="노무비"/>
      <sheetName val="FB25JN"/>
      <sheetName val="공사비내역"/>
      <sheetName val="구리토평1전기"/>
      <sheetName val="적용단위길이"/>
      <sheetName val="106C0300"/>
      <sheetName val="플랜트 설치"/>
      <sheetName val="본체"/>
      <sheetName val="경비실"/>
      <sheetName val="총괄내역서"/>
      <sheetName val="판"/>
      <sheetName val="Ⅴ-2.공종별내역"/>
      <sheetName val="공정양식(원본)"/>
      <sheetName val="토적표"/>
      <sheetName val="재료"/>
      <sheetName val="안정검토"/>
      <sheetName val="노원열병합  건축공사기성내역서"/>
      <sheetName val="관음목장(제출용)자105인97.5"/>
      <sheetName val="우수"/>
      <sheetName val="5.정산서"/>
      <sheetName val="공주방향"/>
      <sheetName val="c_balju"/>
      <sheetName val="단가표"/>
      <sheetName val="적용환율"/>
      <sheetName val="252K444"/>
      <sheetName val="차선도색현황"/>
      <sheetName val="토 목"/>
      <sheetName val="SLAB"/>
      <sheetName val="협의단가"/>
      <sheetName val="취수탑"/>
      <sheetName val="배수갑문"/>
      <sheetName val="반중력식옹벽3.5"/>
      <sheetName val="산출2-기기동력"/>
      <sheetName val="설직재-1"/>
      <sheetName val="찍기"/>
      <sheetName val="날개벽수량표"/>
      <sheetName val="PSV"/>
      <sheetName val="P5"/>
      <sheetName val="P6"/>
      <sheetName val="P7"/>
      <sheetName val="P8"/>
      <sheetName val="P14"/>
      <sheetName val="방음벽기초"/>
      <sheetName val="전체_1설계"/>
      <sheetName val="COVER"/>
      <sheetName val="P4-C"/>
      <sheetName val="1.설계기준"/>
      <sheetName val="원가"/>
      <sheetName val="포장수량집계"/>
      <sheetName val="골재산출"/>
      <sheetName val="Sheet5"/>
      <sheetName val="기계경비일람"/>
      <sheetName val="자재조서"/>
      <sheetName val="골조시행"/>
      <sheetName val="최적단면"/>
      <sheetName val="오수관"/>
      <sheetName val="오수관토공"/>
      <sheetName val="이기(집계)"/>
      <sheetName val="건축내역"/>
      <sheetName val="안산기계장치"/>
      <sheetName val="combi(wall)"/>
      <sheetName val="입력자료(노무비)"/>
      <sheetName val="자재 집계표"/>
      <sheetName val="MORTAR생산및타설(1;3)"/>
      <sheetName val="설계명세서(선로)"/>
      <sheetName val="뚝토공"/>
      <sheetName val="법면단"/>
      <sheetName val="석축단"/>
      <sheetName val="법면수집"/>
      <sheetName val="석축설면"/>
      <sheetName val="설계"/>
      <sheetName val="합계금액"/>
      <sheetName val="조명시설"/>
      <sheetName val="설계명세서"/>
      <sheetName val="DATA 입력란"/>
      <sheetName val="도장"/>
      <sheetName val="보현동3교종점측"/>
      <sheetName val="갑지"/>
      <sheetName val="경비2내역"/>
      <sheetName val="적격분석"/>
      <sheetName val="Pier 3"/>
      <sheetName val="가로등기초"/>
      <sheetName val="HANDHOLE(2)"/>
      <sheetName val="품셈TABLE"/>
      <sheetName val="수문일1"/>
      <sheetName val="4.장비손료"/>
      <sheetName val="청주-교대(A1)"/>
      <sheetName val="D-623D"/>
      <sheetName val="CAL"/>
      <sheetName val="ERECIN"/>
      <sheetName val="상행선"/>
      <sheetName val="변경현황"/>
      <sheetName val="markup"/>
      <sheetName val="JOIN(2span)"/>
      <sheetName val="철근량산정및사용성검토"/>
      <sheetName val="백호우계수"/>
      <sheetName val="코드표"/>
      <sheetName val="wall"/>
      <sheetName val="준검_내역서"/>
      <sheetName val="낙찰표"/>
      <sheetName val="경영상태"/>
      <sheetName val="석"/>
      <sheetName val="98수문일위"/>
      <sheetName val="맨홀토공(3)"/>
      <sheetName val="토공계산서(부체도로)"/>
      <sheetName val="BOX단위철근"/>
      <sheetName val="TOT"/>
      <sheetName val="배수통관(좌)"/>
      <sheetName val="가시설(TYPE-A)"/>
      <sheetName val="1-1평균터파기고(1)"/>
      <sheetName val="CVT산정"/>
      <sheetName val="조명율표"/>
      <sheetName val="단면기준"/>
      <sheetName val="ENE-CAL 1"/>
      <sheetName val="토공"/>
      <sheetName val="3BL공동구 수량"/>
      <sheetName val="40총괄"/>
      <sheetName val="40집계"/>
      <sheetName val="전체제잡비"/>
      <sheetName val="고분전시관"/>
      <sheetName val="설 계"/>
      <sheetName val="토목"/>
      <sheetName val="Regenerator  Concrete Structure"/>
      <sheetName val="우배수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유효폭의 계산"/>
      <sheetName val="제잡비"/>
      <sheetName val="물가자료"/>
      <sheetName val="기초코드"/>
      <sheetName val="VXXXXXXX"/>
      <sheetName val="입출재고현황 (2)"/>
      <sheetName val="960318-1"/>
      <sheetName val="건축공사"/>
      <sheetName val="더돋기량"/>
      <sheetName val="식재총괄"/>
      <sheetName val="철거총괄집계"/>
      <sheetName val="철근총괄집계"/>
      <sheetName val="슬래브"/>
      <sheetName val="설계기준"/>
      <sheetName val="CPM챠트"/>
      <sheetName val="수토공단위당"/>
      <sheetName val="순서도"/>
      <sheetName val="날개벽(시점좌측)"/>
      <sheetName val="전체"/>
      <sheetName val="일위대가(가설)"/>
      <sheetName val="약품공급2"/>
      <sheetName val="기별-공가용"/>
      <sheetName val="설계예산서(전체)"/>
      <sheetName val="토공정보"/>
      <sheetName val="지장물조서"/>
      <sheetName val="옹벽철근"/>
      <sheetName val="MOTOR"/>
      <sheetName val="전선"/>
      <sheetName val="XL4Poppy"/>
      <sheetName val="화해(함평)"/>
      <sheetName val="화해(장성)"/>
      <sheetName val="내역서(삼호)"/>
      <sheetName val="이토변실(A3-LINE)"/>
      <sheetName val="도급"/>
      <sheetName val="인사자료총집계"/>
      <sheetName val="배수관 제원표(DON'T PLOT)"/>
      <sheetName val="수로관단위수량"/>
      <sheetName val="배수관설치현황"/>
      <sheetName val="배수관단위수량"/>
      <sheetName val="tggwan(mac)"/>
      <sheetName val="AS포장복구 "/>
      <sheetName val="¿Á¿Üµî½Å¼³"/>
      <sheetName val="제수변수량H2.15"/>
      <sheetName val="_공기변수량"/>
      <sheetName val="EACT10"/>
      <sheetName val="산출내역서집계표"/>
      <sheetName val="조경"/>
      <sheetName val="전선 및 전선관"/>
      <sheetName val="고유코드_설계"/>
      <sheetName val="IN"/>
      <sheetName val="맨홀토공수량"/>
      <sheetName val="수량"/>
      <sheetName val="INPUT(덕도방향-시점)"/>
      <sheetName val="TEL"/>
      <sheetName val="시설물"/>
      <sheetName val="대림경상68억"/>
      <sheetName val="식재가격"/>
      <sheetName val="단가산출"/>
      <sheetName val="차액보증"/>
      <sheetName val="실행"/>
      <sheetName val="98비정기소모"/>
      <sheetName val="가로등내역서"/>
      <sheetName val="제출내역 (2)"/>
      <sheetName val="전기"/>
      <sheetName val="단면별연장"/>
      <sheetName val="TYPE-1"/>
      <sheetName val="단가산출2"/>
      <sheetName val="5.단면설계"/>
      <sheetName val="내역및총괄"/>
      <sheetName val="총수량집계표"/>
      <sheetName val="전신"/>
      <sheetName val="유동표"/>
      <sheetName val="내역표지"/>
      <sheetName val="CONUNIT"/>
      <sheetName val="unit 4"/>
      <sheetName val="2.계약외추가비계물량"/>
      <sheetName val="3.지하층끊어치기라스물량"/>
      <sheetName val="TYPE A"/>
      <sheetName val="단가"/>
      <sheetName val="대운산출"/>
      <sheetName val="상부집계표"/>
      <sheetName val="참고-설계변경검토(2012년예정분)-내부관리"/>
      <sheetName val="참고-예비비현황"/>
      <sheetName val="IMPEADENCE MAP 취수장"/>
      <sheetName val="청천내"/>
      <sheetName val="3.하중산정4.지지력"/>
      <sheetName val="제경비"/>
      <sheetName val="실적공사비"/>
      <sheetName val="입력(K0)"/>
      <sheetName val="장비기준"/>
      <sheetName val="재료비"/>
      <sheetName val="환율"/>
      <sheetName val="woo(mac)"/>
      <sheetName val="Sheet17"/>
      <sheetName val="남양시작동자105노65기1.3화1.2"/>
      <sheetName val="200"/>
      <sheetName val="교대(A1-A2)"/>
      <sheetName val="수량3"/>
      <sheetName val="I一般比"/>
      <sheetName val="깨기수량"/>
      <sheetName val="총괄-1"/>
      <sheetName val="방음벽 기초(H=2.0m)"/>
      <sheetName val="종단계산"/>
      <sheetName val="용산1(해보)"/>
      <sheetName val="내역1"/>
      <sheetName val="재집"/>
      <sheetName val="직재"/>
      <sheetName val="교통표지판기초자료"/>
      <sheetName val="상-교대(A1-A2)"/>
      <sheetName val="단면검토"/>
      <sheetName val="암거공"/>
      <sheetName val="RAHMEN"/>
      <sheetName val="특2호하천산근"/>
      <sheetName val="특2호부관하천산근"/>
      <sheetName val="노안2지구총(시행계획)"/>
      <sheetName val="비탈면보호공수량산출"/>
      <sheetName val="condition"/>
      <sheetName val="교대(A1)"/>
      <sheetName val="토질별천공수량(2공구)"/>
      <sheetName val="계산내역"/>
      <sheetName val="별표"/>
      <sheetName val="비계,CON'C"/>
      <sheetName val="DAN"/>
      <sheetName val="기계경비(시간당)"/>
      <sheetName val="반중력식옹벽3_5"/>
      <sheetName val="부대비율"/>
      <sheetName val="MAT"/>
      <sheetName val="역T형"/>
      <sheetName val="suk(mac)"/>
      <sheetName val="MYUN(MAC)"/>
      <sheetName val="L형옹벽단위수량(35)"/>
      <sheetName val="수목데이타 "/>
      <sheetName val="수목표준대가"/>
      <sheetName val="공사별총괄표(도급)"/>
      <sheetName val="건축"/>
      <sheetName val="언양휴게소배수관 흄관설치"/>
      <sheetName val="견적"/>
      <sheetName val="장비집계"/>
      <sheetName val="설계요율"/>
      <sheetName val="낙차공산출근거"/>
      <sheetName val="을지"/>
      <sheetName val="입찰"/>
      <sheetName val="현경"/>
      <sheetName val="여흥"/>
      <sheetName val="철근단면적"/>
      <sheetName val="본선 토공 분배표"/>
      <sheetName val="조명일위"/>
      <sheetName val="금융비용"/>
      <sheetName val="처리단락"/>
      <sheetName val="N賃率-職"/>
      <sheetName val="SP-B1"/>
      <sheetName val="견적대비표"/>
      <sheetName val="상부공"/>
      <sheetName val="결재란"/>
      <sheetName val="교량하부공"/>
      <sheetName val="건축원가계산서"/>
      <sheetName val="C-직노1"/>
      <sheetName val="지장물건조서"/>
      <sheetName val="시화점실행"/>
      <sheetName val="부대공"/>
      <sheetName val="법면설면"/>
      <sheetName val="수량산출서"/>
      <sheetName val="출자한도"/>
      <sheetName val="공사수행방안"/>
      <sheetName val="깎기 4구간"/>
      <sheetName val="깎기 2-3구간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현장관리비"/>
      <sheetName val="한강운반비"/>
      <sheetName val="자재"/>
      <sheetName val="공통(20-91)"/>
      <sheetName val="배지거총재료집계표"/>
      <sheetName val="부대대비"/>
      <sheetName val="냉연집계"/>
      <sheetName val="하중산정"/>
      <sheetName val="관로경고2"/>
      <sheetName val="부대공자재집계표"/>
      <sheetName val="환경기계공정표 (3)"/>
      <sheetName val="물가시세"/>
      <sheetName val="식생블럭단위수량"/>
      <sheetName val="변경후-SHEET"/>
      <sheetName val="소산진입"/>
      <sheetName val="J형측구단위수량"/>
      <sheetName val="용소리교"/>
      <sheetName val="TOTAL_BOQ"/>
      <sheetName val="입상내역"/>
      <sheetName val="시험물량산출"/>
      <sheetName val="공통부대비"/>
      <sheetName val="일위대가(출입)"/>
      <sheetName val="B"/>
      <sheetName val="착공계"/>
      <sheetName val="배치계획"/>
      <sheetName val="7.PILE  (돌출)"/>
      <sheetName val="공작물조직표(용배수)"/>
      <sheetName val="표층포설및다짐"/>
      <sheetName val="98NS-N"/>
      <sheetName val="지주목시비량산출서"/>
      <sheetName val="견적서(대외) (2)"/>
      <sheetName val="식재인부"/>
      <sheetName val="단위중량"/>
      <sheetName val="수량이동"/>
      <sheetName val="_산근2_"/>
      <sheetName val="_산근5_"/>
      <sheetName val="경상비"/>
      <sheetName val="전문하도급"/>
      <sheetName val="교량전기"/>
      <sheetName val="평가데이터"/>
      <sheetName val="중기사용료산출근거"/>
      <sheetName val="단가산출1"/>
      <sheetName val="POOM_MOTO"/>
      <sheetName val="상부수로교(입력용)"/>
      <sheetName val="재료값"/>
      <sheetName val="L형옹벽단위수량(25)"/>
      <sheetName val="역T형(H=6.0) (2)"/>
      <sheetName val="실행예산"/>
      <sheetName val="충주"/>
      <sheetName val="01"/>
      <sheetName val="구조물철거타공정이월"/>
      <sheetName val="증감대비"/>
      <sheetName val="지계"/>
      <sheetName val="예상"/>
      <sheetName val="발파유용(3)"/>
      <sheetName val="본장"/>
      <sheetName val="type-F"/>
      <sheetName val="수로단위수량"/>
      <sheetName val="1단계"/>
      <sheetName val="가격"/>
      <sheetName val="일위대가목록"/>
      <sheetName val="단가대비표"/>
      <sheetName val="토공 total"/>
      <sheetName val="단가일람"/>
      <sheetName val="조경일람"/>
      <sheetName val="업무연락 갑지"/>
      <sheetName val="노견단위수량"/>
      <sheetName val="지구단위계획"/>
      <sheetName val="인수공규격"/>
      <sheetName val="R_C_RAHMEN_해석"/>
      <sheetName val="본체_설_계"/>
      <sheetName val="Sheet1_(2)"/>
      <sheetName val="6PILE__(돌출)"/>
      <sheetName val="2000_11월설계내역"/>
      <sheetName val="통합"/>
      <sheetName val="토공집계(rp)"/>
      <sheetName val="날개벽"/>
      <sheetName val="입력값"/>
      <sheetName val="단면치수"/>
      <sheetName val="측구집계"/>
      <sheetName val="설계기준 및 하중계산"/>
      <sheetName val="단면설계"/>
      <sheetName val="약품설비"/>
      <sheetName val="원형측구(B-type)"/>
      <sheetName val="월별자금계획"/>
      <sheetName val="총공사내역서"/>
      <sheetName val="배수통관토공수량"/>
      <sheetName val="횡배수관토공수량"/>
      <sheetName val="식재"/>
      <sheetName val="식재출력용"/>
      <sheetName val="유지관리"/>
      <sheetName val="3.하중계산"/>
      <sheetName val="입력"/>
      <sheetName val="터널조도"/>
      <sheetName val="BQ"/>
      <sheetName val="해전배수"/>
      <sheetName val="공정 (총괄) (2)"/>
      <sheetName val="1_x0018_9"/>
      <sheetName val="耀㺇_x0000__x0000_Ā_x0000_ЈĀ부대내역_x0006_ā꧈Ҳ㣇璮েĀ배지거총재쓁⸹栀柹㑷"/>
      <sheetName val="건설성적"/>
      <sheetName val="음료실행"/>
      <sheetName val="횡날개수집"/>
      <sheetName val="부하(성남)"/>
      <sheetName val="포장면적산출"/>
      <sheetName val="1"/>
      <sheetName val="맨홀수량산출"/>
      <sheetName val="_x0000__x0000__x0000__x0000__x0000__x0000__x0000__x0000__x0000_"/>
      <sheetName val="총공비"/>
      <sheetName val="원가계산(총괄)"/>
      <sheetName val="직공비"/>
      <sheetName val="연돌일위집계"/>
      <sheetName val=" 노임단가"/>
      <sheetName val="당진1,2호기전선관설치및접지4차공사내역서-을지"/>
      <sheetName val="DHEQSUPT"/>
      <sheetName val="장부(05상)"/>
      <sheetName val="2.공사비내역서(당초,변경)"/>
      <sheetName val="인구밀도산정"/>
      <sheetName val="근고 블록 유형별 수량"/>
      <sheetName val="동물이동경사현황"/>
      <sheetName val="1.토공"/>
      <sheetName val="6공구(당초)"/>
      <sheetName val="토량1-1"/>
      <sheetName val="을"/>
      <sheetName val="VENDOR LIST"/>
      <sheetName val="예산M12A"/>
      <sheetName val="1TL종점(1)"/>
      <sheetName val="3련 BOX"/>
      <sheetName val="자재조사표"/>
      <sheetName val="하수실행"/>
      <sheetName val="1SGATE97"/>
      <sheetName val="시멘트"/>
      <sheetName val="보차도낮춤경계석재료집계"/>
      <sheetName val="C.배수관공"/>
      <sheetName val="GAEYO"/>
      <sheetName val="목표세부명세"/>
      <sheetName val="단가비교표"/>
      <sheetName val="예산변경사항"/>
      <sheetName val="6호기"/>
      <sheetName val="토공(우물통,기타) "/>
      <sheetName val="포장공사"/>
      <sheetName val="총집계표"/>
      <sheetName val="9GNG운반"/>
      <sheetName val="3.현장배치"/>
      <sheetName val="현장배치"/>
      <sheetName val="차수"/>
      <sheetName val="각종장비전압강하계산"/>
      <sheetName val="2공구산출내역"/>
      <sheetName val="간지(1)"/>
      <sheetName val="일위_파일"/>
      <sheetName val="시행후면적"/>
      <sheetName val="토공집계표"/>
      <sheetName val="역T형교대-2수량"/>
      <sheetName val="8. 안정검토"/>
      <sheetName val="5지구단위"/>
      <sheetName val="견적사양비교표"/>
      <sheetName val="CABLE"/>
      <sheetName val="TOWER 12TON"/>
      <sheetName val="TOWER 10TON"/>
      <sheetName val="밸브설치"/>
      <sheetName val="Eq. Mobilization"/>
      <sheetName val="※참고자료※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구조물집계표"/>
      <sheetName val="토목검측서"/>
      <sheetName val="주현(해보)"/>
      <sheetName val="주현(영광)"/>
      <sheetName val="옹벽(수량)"/>
      <sheetName val="3CHBDC"/>
      <sheetName val="건축원가"/>
      <sheetName val="항목(1)"/>
      <sheetName val="1,2,3,4,5단위수량"/>
      <sheetName val="IW-LIST"/>
      <sheetName val="접수"/>
      <sheetName val="직접인건비"/>
      <sheetName val="9811"/>
      <sheetName val="총사업비명세"/>
      <sheetName val="민감도"/>
      <sheetName val="Sens&amp;Anal"/>
      <sheetName val="총투자비산정"/>
      <sheetName val="기본"/>
      <sheetName val="총집계2"/>
      <sheetName val="집계표(육상)"/>
      <sheetName val="관리비현황"/>
      <sheetName val="THPDMoi  (2)"/>
      <sheetName val="INPUT DATA박주용_x0000_"/>
      <sheetName val="암거단위-1련"/>
      <sheetName val="별총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SG"/>
      <sheetName val="화재 탐지 설비"/>
      <sheetName val="일위대가(계측기설치)"/>
      <sheetName val="#REF"/>
      <sheetName val="일위대가표"/>
      <sheetName val="기계경비(시간당)"/>
      <sheetName val="변수값"/>
      <sheetName val="램머"/>
      <sheetName val="중기상차"/>
      <sheetName val="AS복구"/>
      <sheetName val="중기터파기"/>
      <sheetName val="결과조달"/>
      <sheetName val="자재단가"/>
      <sheetName val="공사비증감"/>
      <sheetName val="내역서"/>
      <sheetName val="부하계산서"/>
      <sheetName val="철거산출근거"/>
      <sheetName val="예가표"/>
      <sheetName val="I一般比"/>
      <sheetName val="직재"/>
      <sheetName val="EP0618"/>
      <sheetName val="물가시세"/>
      <sheetName val="노임단가"/>
      <sheetName val="노무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발주내역"/>
      <sheetName val="설계개요"/>
      <sheetName val="단가"/>
      <sheetName val="내역"/>
      <sheetName val="제출내역 (2)"/>
      <sheetName val="사유서(출)"/>
      <sheetName val="1,2공구원가계산서"/>
      <sheetName val="2공구산출내역"/>
      <sheetName val="1공구산출내역서"/>
      <sheetName val="#REF"/>
      <sheetName val="Sheet1"/>
      <sheetName val="단면 (2)"/>
      <sheetName val="교각1"/>
      <sheetName val="CODE"/>
      <sheetName val="COPING"/>
      <sheetName val="기초공"/>
      <sheetName val="MOTOR"/>
      <sheetName val="기둥(원형)"/>
      <sheetName val="집계표"/>
      <sheetName val="총괄내역서"/>
      <sheetName val="Sheet1 (2)"/>
      <sheetName val="품셈(기초)"/>
      <sheetName val="내역서"/>
      <sheetName val="ABUT수량-A1"/>
      <sheetName val="총괄표"/>
      <sheetName val="산출근거"/>
      <sheetName val="공사비"/>
      <sheetName val="부안일위"/>
      <sheetName val="예가표"/>
      <sheetName val="도로구조공사비"/>
      <sheetName val="도로토공공사비"/>
      <sheetName val="여수토공사비"/>
      <sheetName val="1.동력공사"/>
      <sheetName val="결과조달"/>
      <sheetName val="구조물철거타공정이월"/>
      <sheetName val="실행철강하도"/>
      <sheetName val="재료값"/>
      <sheetName val="사리부설"/>
      <sheetName val="자재견적 (대왕) (2)"/>
      <sheetName val="일위대가(가설)"/>
      <sheetName val="약품설비"/>
      <sheetName val="한전납입금"/>
      <sheetName val="계약일반사항"/>
      <sheetName val="산수배수"/>
      <sheetName val="투찰내역"/>
      <sheetName val="제경비요율"/>
      <sheetName val="노무비"/>
      <sheetName val="전차선로 물량표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조명시설"/>
      <sheetName val="설계"/>
      <sheetName val="1단계"/>
      <sheetName val="1.설계조건"/>
      <sheetName val="상 부"/>
      <sheetName val="실행예산(97.12.17)"/>
      <sheetName val="지급자재"/>
      <sheetName val="집계표(육상)"/>
      <sheetName val="안정검토"/>
      <sheetName val="간선계산"/>
      <sheetName val="철집"/>
      <sheetName val="날개벽(시점좌측)"/>
      <sheetName val="원형1호맨홀토공수량"/>
      <sheetName val="금액내역서"/>
      <sheetName val="지장물C"/>
      <sheetName val="계화배수"/>
      <sheetName val="TOWER 12TON"/>
      <sheetName val="TOWER 10TON"/>
      <sheetName val="공문"/>
      <sheetName val="설계조건"/>
      <sheetName val="DATE"/>
      <sheetName val="수량산출"/>
      <sheetName val="DATA"/>
      <sheetName val="EP0618"/>
      <sheetName val="교각계산"/>
      <sheetName val="VXXXXX"/>
      <sheetName val="CCTV내역서"/>
      <sheetName val="unit"/>
      <sheetName val="전기"/>
      <sheetName val="98수문일위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노임단가"/>
      <sheetName val="금액내역서"/>
      <sheetName val="적용단가"/>
      <sheetName val="40단가산출서"/>
      <sheetName val="CTEMCOST"/>
      <sheetName val="단면 (2)"/>
      <sheetName val="EP0618"/>
    </sheetNames>
    <sheetDataSet>
      <sheetData sheetId="0"/>
      <sheetData sheetId="1" refreshError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F12">
            <v>0</v>
          </cell>
          <cell r="G12">
            <v>0</v>
          </cell>
          <cell r="H12">
            <v>59158</v>
          </cell>
          <cell r="I12">
            <v>218884.6</v>
          </cell>
          <cell r="J12">
            <v>0</v>
          </cell>
          <cell r="K12">
            <v>0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F13">
            <v>0</v>
          </cell>
          <cell r="G13">
            <v>0</v>
          </cell>
          <cell r="H13">
            <v>71272</v>
          </cell>
          <cell r="I13">
            <v>178180</v>
          </cell>
          <cell r="J13">
            <v>0</v>
          </cell>
          <cell r="K13">
            <v>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F14">
            <v>0</v>
          </cell>
          <cell r="G14">
            <v>0</v>
          </cell>
          <cell r="H14">
            <v>38932</v>
          </cell>
          <cell r="I14">
            <v>97330</v>
          </cell>
          <cell r="J14">
            <v>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494394.6</v>
          </cell>
          <cell r="J26">
            <v>0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F36">
            <v>0</v>
          </cell>
          <cell r="G36">
            <v>0</v>
          </cell>
          <cell r="H36">
            <v>59158</v>
          </cell>
          <cell r="I36">
            <v>218884.6</v>
          </cell>
          <cell r="J36">
            <v>0</v>
          </cell>
          <cell r="K36">
            <v>0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F37">
            <v>0</v>
          </cell>
          <cell r="G37">
            <v>0</v>
          </cell>
          <cell r="H37">
            <v>71272</v>
          </cell>
          <cell r="I37">
            <v>178180</v>
          </cell>
          <cell r="J37">
            <v>0</v>
          </cell>
          <cell r="K37">
            <v>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F38">
            <v>0</v>
          </cell>
          <cell r="G38">
            <v>0</v>
          </cell>
          <cell r="H38">
            <v>38932</v>
          </cell>
          <cell r="I38">
            <v>97330</v>
          </cell>
          <cell r="J38">
            <v>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494394.6</v>
          </cell>
          <cell r="J51">
            <v>0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F62">
            <v>0</v>
          </cell>
          <cell r="G62">
            <v>0</v>
          </cell>
          <cell r="H62">
            <v>59158</v>
          </cell>
          <cell r="I62">
            <v>236632</v>
          </cell>
          <cell r="J62">
            <v>0</v>
          </cell>
          <cell r="K62">
            <v>0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F63">
            <v>0</v>
          </cell>
          <cell r="G63">
            <v>0</v>
          </cell>
          <cell r="H63">
            <v>71272</v>
          </cell>
          <cell r="I63">
            <v>192434.40000000002</v>
          </cell>
          <cell r="J63">
            <v>0</v>
          </cell>
          <cell r="K63">
            <v>0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F64">
            <v>0</v>
          </cell>
          <cell r="G64">
            <v>0</v>
          </cell>
          <cell r="H64">
            <v>38932</v>
          </cell>
          <cell r="I64">
            <v>105116.40000000001</v>
          </cell>
          <cell r="J64">
            <v>0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534182.80000000005</v>
          </cell>
          <cell r="J75">
            <v>0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F87">
            <v>0</v>
          </cell>
          <cell r="G87">
            <v>0</v>
          </cell>
          <cell r="H87">
            <v>59158</v>
          </cell>
          <cell r="I87">
            <v>319453.2</v>
          </cell>
          <cell r="J87">
            <v>0</v>
          </cell>
          <cell r="K87">
            <v>0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F88">
            <v>0</v>
          </cell>
          <cell r="G88">
            <v>0</v>
          </cell>
          <cell r="H88">
            <v>71272</v>
          </cell>
          <cell r="I88">
            <v>256579.20000000001</v>
          </cell>
          <cell r="J88">
            <v>0</v>
          </cell>
          <cell r="K88">
            <v>0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F89">
            <v>0</v>
          </cell>
          <cell r="G89">
            <v>0</v>
          </cell>
          <cell r="H89">
            <v>38932</v>
          </cell>
          <cell r="I89">
            <v>140155.20000000001</v>
          </cell>
          <cell r="J89">
            <v>0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716187.60000000009</v>
          </cell>
          <cell r="J100">
            <v>0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F112">
            <v>0</v>
          </cell>
          <cell r="G112">
            <v>0</v>
          </cell>
          <cell r="H112">
            <v>59158</v>
          </cell>
          <cell r="I112">
            <v>349032.2</v>
          </cell>
          <cell r="J112">
            <v>0</v>
          </cell>
          <cell r="K112">
            <v>0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F113">
            <v>0</v>
          </cell>
          <cell r="G113">
            <v>0</v>
          </cell>
          <cell r="H113">
            <v>71272</v>
          </cell>
          <cell r="I113">
            <v>285088</v>
          </cell>
          <cell r="J113">
            <v>0</v>
          </cell>
          <cell r="K113">
            <v>0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F114">
            <v>0</v>
          </cell>
          <cell r="G114">
            <v>0</v>
          </cell>
          <cell r="H114">
            <v>38932</v>
          </cell>
          <cell r="I114">
            <v>155728</v>
          </cell>
          <cell r="J114">
            <v>0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789848.2</v>
          </cell>
          <cell r="J125">
            <v>0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F137">
            <v>0</v>
          </cell>
          <cell r="G137">
            <v>0</v>
          </cell>
          <cell r="H137">
            <v>59158</v>
          </cell>
          <cell r="I137">
            <v>242547.8</v>
          </cell>
          <cell r="J137">
            <v>0</v>
          </cell>
          <cell r="K137">
            <v>0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F138">
            <v>0</v>
          </cell>
          <cell r="G138">
            <v>0</v>
          </cell>
          <cell r="H138">
            <v>54468</v>
          </cell>
          <cell r="I138">
            <v>152510.39999999999</v>
          </cell>
          <cell r="J138">
            <v>0</v>
          </cell>
          <cell r="K138">
            <v>0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F139">
            <v>0</v>
          </cell>
          <cell r="G139">
            <v>0</v>
          </cell>
          <cell r="H139">
            <v>38932</v>
          </cell>
          <cell r="I139">
            <v>109009.59999999999</v>
          </cell>
          <cell r="J139">
            <v>0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504067.79999999993</v>
          </cell>
          <cell r="J150">
            <v>0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F162">
            <v>0</v>
          </cell>
          <cell r="G162">
            <v>0</v>
          </cell>
          <cell r="H162">
            <v>59158</v>
          </cell>
          <cell r="I162">
            <v>343116.39999999997</v>
          </cell>
          <cell r="J162">
            <v>0</v>
          </cell>
          <cell r="K162">
            <v>0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F163">
            <v>0</v>
          </cell>
          <cell r="G163">
            <v>0</v>
          </cell>
          <cell r="H163">
            <v>71272</v>
          </cell>
          <cell r="I163">
            <v>277960.8</v>
          </cell>
          <cell r="J163">
            <v>0</v>
          </cell>
          <cell r="K163">
            <v>0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F164">
            <v>0</v>
          </cell>
          <cell r="G164">
            <v>0</v>
          </cell>
          <cell r="H164">
            <v>38932</v>
          </cell>
          <cell r="I164">
            <v>151834.79999999999</v>
          </cell>
          <cell r="J164">
            <v>0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772912</v>
          </cell>
          <cell r="J175">
            <v>0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F197">
            <v>0</v>
          </cell>
          <cell r="G197">
            <v>0</v>
          </cell>
          <cell r="H197">
            <v>59158</v>
          </cell>
          <cell r="I197">
            <v>272126.8</v>
          </cell>
          <cell r="J197">
            <v>0</v>
          </cell>
          <cell r="K197">
            <v>0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F198">
            <v>0</v>
          </cell>
          <cell r="G198">
            <v>0</v>
          </cell>
          <cell r="H198">
            <v>38932</v>
          </cell>
          <cell r="I198">
            <v>58398</v>
          </cell>
          <cell r="J198">
            <v>0</v>
          </cell>
          <cell r="K198">
            <v>0</v>
          </cell>
          <cell r="L198">
            <v>58398</v>
          </cell>
        </row>
        <row r="200">
          <cell r="B200" t="str">
            <v>다) 공구손료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330524.79999999999</v>
          </cell>
          <cell r="J203">
            <v>0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F219">
            <v>0</v>
          </cell>
          <cell r="G219">
            <v>0</v>
          </cell>
          <cell r="H219">
            <v>59158</v>
          </cell>
          <cell r="I219">
            <v>272126.8</v>
          </cell>
          <cell r="J219">
            <v>0</v>
          </cell>
          <cell r="K219">
            <v>0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F220">
            <v>0</v>
          </cell>
          <cell r="G220">
            <v>0</v>
          </cell>
          <cell r="H220">
            <v>38932</v>
          </cell>
          <cell r="I220">
            <v>58398</v>
          </cell>
          <cell r="J220">
            <v>0</v>
          </cell>
          <cell r="K220">
            <v>0</v>
          </cell>
          <cell r="L220">
            <v>58398</v>
          </cell>
        </row>
        <row r="224">
          <cell r="B224" t="str">
            <v>다) 공구손료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330524.79999999999</v>
          </cell>
          <cell r="J228">
            <v>0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F255">
            <v>0</v>
          </cell>
          <cell r="G255">
            <v>0</v>
          </cell>
          <cell r="H255">
            <v>59158</v>
          </cell>
          <cell r="I255">
            <v>272126.8</v>
          </cell>
          <cell r="J255">
            <v>0</v>
          </cell>
          <cell r="K255">
            <v>0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F256">
            <v>0</v>
          </cell>
          <cell r="G256">
            <v>0</v>
          </cell>
          <cell r="H256">
            <v>38932</v>
          </cell>
          <cell r="I256">
            <v>58398</v>
          </cell>
          <cell r="J256">
            <v>0</v>
          </cell>
          <cell r="K256">
            <v>0</v>
          </cell>
          <cell r="L256">
            <v>58398</v>
          </cell>
        </row>
        <row r="260">
          <cell r="B260" t="str">
            <v>다) 공구손료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330524.79999999999</v>
          </cell>
          <cell r="J275">
            <v>0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F291">
            <v>0</v>
          </cell>
          <cell r="G291">
            <v>0</v>
          </cell>
          <cell r="H291">
            <v>53401</v>
          </cell>
          <cell r="I291">
            <v>302783.67</v>
          </cell>
          <cell r="J291">
            <v>0</v>
          </cell>
          <cell r="K291">
            <v>0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1213096</v>
          </cell>
          <cell r="H301">
            <v>0</v>
          </cell>
          <cell r="I301">
            <v>302783.67</v>
          </cell>
          <cell r="J301">
            <v>0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F316">
            <v>0</v>
          </cell>
          <cell r="G316">
            <v>0</v>
          </cell>
          <cell r="H316">
            <v>53401</v>
          </cell>
          <cell r="I316">
            <v>383419.18</v>
          </cell>
          <cell r="J316">
            <v>0</v>
          </cell>
          <cell r="K316">
            <v>0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1464796</v>
          </cell>
          <cell r="H326">
            <v>0</v>
          </cell>
          <cell r="I326">
            <v>383419.18</v>
          </cell>
          <cell r="J326">
            <v>0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F341">
            <v>0</v>
          </cell>
          <cell r="G341">
            <v>0</v>
          </cell>
          <cell r="H341">
            <v>53401</v>
          </cell>
          <cell r="I341">
            <v>353514.61999999994</v>
          </cell>
          <cell r="J341">
            <v>0</v>
          </cell>
          <cell r="K341">
            <v>0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1354641</v>
          </cell>
          <cell r="H351">
            <v>0</v>
          </cell>
          <cell r="I351">
            <v>353514.61999999994</v>
          </cell>
          <cell r="J351">
            <v>0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F365">
            <v>0</v>
          </cell>
          <cell r="G365">
            <v>0</v>
          </cell>
          <cell r="H365">
            <v>53401</v>
          </cell>
          <cell r="I365">
            <v>241372.52000000002</v>
          </cell>
          <cell r="J365">
            <v>0</v>
          </cell>
          <cell r="K365">
            <v>0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1046031</v>
          </cell>
          <cell r="H376">
            <v>0</v>
          </cell>
          <cell r="I376">
            <v>241372.52000000002</v>
          </cell>
          <cell r="J376">
            <v>0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F391">
            <v>0</v>
          </cell>
          <cell r="G391">
            <v>0</v>
          </cell>
          <cell r="H391">
            <v>53401</v>
          </cell>
          <cell r="I391">
            <v>281423.26999999996</v>
          </cell>
          <cell r="J391">
            <v>0</v>
          </cell>
          <cell r="K391">
            <v>0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1192877</v>
          </cell>
          <cell r="H401">
            <v>0</v>
          </cell>
          <cell r="I401">
            <v>281423.26999999996</v>
          </cell>
          <cell r="J401">
            <v>0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F418">
            <v>0</v>
          </cell>
          <cell r="G418">
            <v>0</v>
          </cell>
          <cell r="H418">
            <v>53401</v>
          </cell>
          <cell r="I418">
            <v>205059.84000000003</v>
          </cell>
          <cell r="J418">
            <v>0</v>
          </cell>
          <cell r="K418">
            <v>0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895884</v>
          </cell>
          <cell r="H426">
            <v>0</v>
          </cell>
          <cell r="I426">
            <v>205059.84000000003</v>
          </cell>
          <cell r="J426">
            <v>0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F443">
            <v>0</v>
          </cell>
          <cell r="G443">
            <v>0</v>
          </cell>
          <cell r="H443">
            <v>53401</v>
          </cell>
          <cell r="I443">
            <v>339096.35</v>
          </cell>
          <cell r="J443">
            <v>0</v>
          </cell>
          <cell r="K443">
            <v>0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1346290</v>
          </cell>
          <cell r="H453">
            <v>0</v>
          </cell>
          <cell r="I453">
            <v>339096.35</v>
          </cell>
          <cell r="J453">
            <v>0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F468">
            <v>0</v>
          </cell>
          <cell r="G468">
            <v>0</v>
          </cell>
          <cell r="H468">
            <v>53401</v>
          </cell>
          <cell r="I468">
            <v>234964.40000000002</v>
          </cell>
          <cell r="J468">
            <v>0</v>
          </cell>
          <cell r="K468">
            <v>0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1009039</v>
          </cell>
          <cell r="H478">
            <v>0</v>
          </cell>
          <cell r="I478">
            <v>234964.40000000002</v>
          </cell>
          <cell r="J478">
            <v>0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F491">
            <v>0</v>
          </cell>
          <cell r="G491">
            <v>0</v>
          </cell>
          <cell r="H491">
            <v>53401</v>
          </cell>
          <cell r="I491">
            <v>260062.87</v>
          </cell>
          <cell r="J491">
            <v>0</v>
          </cell>
          <cell r="K491">
            <v>0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1085300</v>
          </cell>
          <cell r="H501">
            <v>0</v>
          </cell>
          <cell r="I501">
            <v>260062.87</v>
          </cell>
          <cell r="J501">
            <v>0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F516">
            <v>0</v>
          </cell>
          <cell r="G516">
            <v>0</v>
          </cell>
          <cell r="H516">
            <v>53401</v>
          </cell>
          <cell r="I516">
            <v>286229.36000000004</v>
          </cell>
          <cell r="J516">
            <v>0</v>
          </cell>
          <cell r="K516">
            <v>0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1209911</v>
          </cell>
          <cell r="H526">
            <v>0</v>
          </cell>
          <cell r="I526">
            <v>286229.36000000004</v>
          </cell>
          <cell r="J526">
            <v>0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C536">
            <v>0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F541">
            <v>0</v>
          </cell>
          <cell r="G541">
            <v>0</v>
          </cell>
          <cell r="H541">
            <v>53401</v>
          </cell>
          <cell r="I541">
            <v>149522.79999999999</v>
          </cell>
          <cell r="J541">
            <v>0</v>
          </cell>
          <cell r="K541">
            <v>0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844714</v>
          </cell>
          <cell r="H551">
            <v>0</v>
          </cell>
          <cell r="I551">
            <v>149522.79999999999</v>
          </cell>
          <cell r="J551">
            <v>0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F564">
            <v>0</v>
          </cell>
          <cell r="G564">
            <v>0</v>
          </cell>
          <cell r="H564">
            <v>53401</v>
          </cell>
          <cell r="I564">
            <v>14418</v>
          </cell>
          <cell r="J564">
            <v>0</v>
          </cell>
          <cell r="K564">
            <v>0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57231</v>
          </cell>
          <cell r="H574">
            <v>0</v>
          </cell>
          <cell r="I574">
            <v>14418</v>
          </cell>
          <cell r="J574">
            <v>0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F589">
            <v>0</v>
          </cell>
          <cell r="G589">
            <v>0</v>
          </cell>
          <cell r="H589">
            <v>53401</v>
          </cell>
          <cell r="I589">
            <v>24030</v>
          </cell>
          <cell r="J589">
            <v>0</v>
          </cell>
          <cell r="K589">
            <v>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94102</v>
          </cell>
          <cell r="H599">
            <v>0</v>
          </cell>
          <cell r="I599">
            <v>24030</v>
          </cell>
          <cell r="J599">
            <v>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F614">
            <v>0</v>
          </cell>
          <cell r="G614">
            <v>0</v>
          </cell>
          <cell r="H614">
            <v>53401</v>
          </cell>
          <cell r="I614">
            <v>33108</v>
          </cell>
          <cell r="J614">
            <v>0</v>
          </cell>
          <cell r="K614">
            <v>0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122553</v>
          </cell>
          <cell r="H624">
            <v>0</v>
          </cell>
          <cell r="I624">
            <v>33108</v>
          </cell>
          <cell r="J624">
            <v>0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F639">
            <v>0</v>
          </cell>
          <cell r="G639">
            <v>0</v>
          </cell>
          <cell r="H639">
            <v>53401</v>
          </cell>
          <cell r="I639">
            <v>33108</v>
          </cell>
          <cell r="J639">
            <v>0</v>
          </cell>
          <cell r="K639">
            <v>0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87100</v>
          </cell>
          <cell r="H649">
            <v>0</v>
          </cell>
          <cell r="I649">
            <v>33108</v>
          </cell>
          <cell r="J649">
            <v>0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F664">
            <v>0</v>
          </cell>
          <cell r="G664">
            <v>0</v>
          </cell>
          <cell r="H664">
            <v>53401</v>
          </cell>
          <cell r="I664">
            <v>46458</v>
          </cell>
          <cell r="J664">
            <v>0</v>
          </cell>
          <cell r="K664">
            <v>0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132004</v>
          </cell>
          <cell r="H674">
            <v>0</v>
          </cell>
          <cell r="I674">
            <v>46458</v>
          </cell>
          <cell r="J674">
            <v>0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F693">
            <v>0</v>
          </cell>
          <cell r="G693">
            <v>0</v>
          </cell>
          <cell r="H693">
            <v>53401</v>
          </cell>
          <cell r="I693">
            <v>229090</v>
          </cell>
          <cell r="J693">
            <v>0</v>
          </cell>
          <cell r="K693">
            <v>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F694">
            <v>0</v>
          </cell>
          <cell r="G694">
            <v>0</v>
          </cell>
          <cell r="H694">
            <v>38932</v>
          </cell>
          <cell r="I694">
            <v>123414</v>
          </cell>
          <cell r="J694">
            <v>0</v>
          </cell>
          <cell r="K694">
            <v>0</v>
          </cell>
          <cell r="L694">
            <v>123414</v>
          </cell>
        </row>
        <row r="698">
          <cell r="B698" t="str">
            <v>다) 공구손료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164592</v>
          </cell>
          <cell r="H703">
            <v>0</v>
          </cell>
          <cell r="I703">
            <v>352504</v>
          </cell>
          <cell r="J703">
            <v>0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F718">
            <v>0</v>
          </cell>
          <cell r="G718">
            <v>0</v>
          </cell>
          <cell r="H718">
            <v>53401</v>
          </cell>
          <cell r="I718">
            <v>108938</v>
          </cell>
          <cell r="J718">
            <v>0</v>
          </cell>
          <cell r="K718">
            <v>0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F719">
            <v>0</v>
          </cell>
          <cell r="G719">
            <v>0</v>
          </cell>
          <cell r="H719">
            <v>38932</v>
          </cell>
          <cell r="I719">
            <v>77864</v>
          </cell>
          <cell r="J719">
            <v>0</v>
          </cell>
          <cell r="K719">
            <v>0</v>
          </cell>
          <cell r="L719">
            <v>77864</v>
          </cell>
        </row>
        <row r="723">
          <cell r="B723" t="str">
            <v>다) 공구손료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114092</v>
          </cell>
          <cell r="H728">
            <v>0</v>
          </cell>
          <cell r="I728">
            <v>186802</v>
          </cell>
          <cell r="J728">
            <v>0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F743">
            <v>0</v>
          </cell>
          <cell r="G743">
            <v>0</v>
          </cell>
          <cell r="H743">
            <v>53401</v>
          </cell>
          <cell r="I743">
            <v>43788</v>
          </cell>
          <cell r="J743">
            <v>0</v>
          </cell>
          <cell r="K743">
            <v>0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F744">
            <v>0</v>
          </cell>
          <cell r="G744">
            <v>0</v>
          </cell>
          <cell r="H744">
            <v>38932</v>
          </cell>
          <cell r="I744">
            <v>44382</v>
          </cell>
          <cell r="J744">
            <v>0</v>
          </cell>
          <cell r="K744">
            <v>0</v>
          </cell>
          <cell r="L744">
            <v>44382</v>
          </cell>
        </row>
        <row r="748">
          <cell r="B748" t="str">
            <v>다) 공구손료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66592</v>
          </cell>
          <cell r="H753">
            <v>0</v>
          </cell>
          <cell r="I753">
            <v>88170</v>
          </cell>
          <cell r="J753">
            <v>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</row>
        <row r="761"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</row>
        <row r="762"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F767">
            <v>0</v>
          </cell>
          <cell r="G767">
            <v>0</v>
          </cell>
          <cell r="H767">
            <v>53401</v>
          </cell>
          <cell r="I767">
            <v>13350</v>
          </cell>
          <cell r="J767">
            <v>0</v>
          </cell>
          <cell r="K767">
            <v>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F768">
            <v>0</v>
          </cell>
          <cell r="G768">
            <v>0</v>
          </cell>
          <cell r="H768">
            <v>38932</v>
          </cell>
          <cell r="I768">
            <v>36596</v>
          </cell>
          <cell r="J768">
            <v>0</v>
          </cell>
          <cell r="K768">
            <v>0</v>
          </cell>
          <cell r="L768">
            <v>36596</v>
          </cell>
        </row>
        <row r="772">
          <cell r="B772" t="str">
            <v>다) 공구손료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14768</v>
          </cell>
          <cell r="H778">
            <v>0</v>
          </cell>
          <cell r="I778">
            <v>49946</v>
          </cell>
          <cell r="J778">
            <v>0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F787">
            <v>0</v>
          </cell>
          <cell r="G787">
            <v>0</v>
          </cell>
          <cell r="H787">
            <v>53401</v>
          </cell>
          <cell r="I787">
            <v>35244</v>
          </cell>
          <cell r="J787">
            <v>0</v>
          </cell>
          <cell r="K787">
            <v>0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140000</v>
          </cell>
          <cell r="H799">
            <v>0</v>
          </cell>
          <cell r="I799">
            <v>35244</v>
          </cell>
          <cell r="J799">
            <v>0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F818">
            <v>0</v>
          </cell>
          <cell r="G818">
            <v>0</v>
          </cell>
          <cell r="H818">
            <v>53401</v>
          </cell>
          <cell r="I818">
            <v>36846</v>
          </cell>
          <cell r="J818">
            <v>0</v>
          </cell>
          <cell r="K818">
            <v>0</v>
          </cell>
          <cell r="L818">
            <v>36846</v>
          </cell>
        </row>
        <row r="823">
          <cell r="B823" t="str">
            <v>다) 공구손료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68546</v>
          </cell>
          <cell r="H828">
            <v>0</v>
          </cell>
          <cell r="I828">
            <v>36846</v>
          </cell>
          <cell r="J828">
            <v>0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F844">
            <v>0</v>
          </cell>
          <cell r="G844">
            <v>0</v>
          </cell>
          <cell r="H844">
            <v>53401</v>
          </cell>
          <cell r="I844">
            <v>38448</v>
          </cell>
          <cell r="J844">
            <v>0</v>
          </cell>
          <cell r="K844">
            <v>0</v>
          </cell>
          <cell r="L844">
            <v>38448</v>
          </cell>
        </row>
        <row r="848">
          <cell r="B848" t="str">
            <v>다) 공구손료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95546</v>
          </cell>
          <cell r="H853">
            <v>0</v>
          </cell>
          <cell r="I853">
            <v>38448</v>
          </cell>
          <cell r="J853">
            <v>0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946</v>
          </cell>
        </row>
        <row r="867">
          <cell r="B867" t="str">
            <v>나) 노 무 비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F868">
            <v>0</v>
          </cell>
          <cell r="G868">
            <v>0</v>
          </cell>
          <cell r="H868">
            <v>53401</v>
          </cell>
          <cell r="I868">
            <v>32574</v>
          </cell>
          <cell r="J868">
            <v>0</v>
          </cell>
          <cell r="K868">
            <v>0</v>
          </cell>
          <cell r="L868">
            <v>32574</v>
          </cell>
        </row>
        <row r="873">
          <cell r="B873" t="str">
            <v>다) 공구손료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74546</v>
          </cell>
          <cell r="H878">
            <v>0</v>
          </cell>
          <cell r="I878">
            <v>32574</v>
          </cell>
          <cell r="J878">
            <v>0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3900</v>
          </cell>
        </row>
        <row r="885">
          <cell r="B885" t="str">
            <v>나) 노 무 비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F886">
            <v>0</v>
          </cell>
          <cell r="G886">
            <v>0</v>
          </cell>
          <cell r="H886">
            <v>53401</v>
          </cell>
          <cell r="I886">
            <v>12816</v>
          </cell>
          <cell r="J886">
            <v>0</v>
          </cell>
          <cell r="K886">
            <v>0</v>
          </cell>
          <cell r="L886">
            <v>12816</v>
          </cell>
        </row>
        <row r="891">
          <cell r="B891" t="str">
            <v>다) 공구손료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68900</v>
          </cell>
          <cell r="H896">
            <v>0</v>
          </cell>
          <cell r="I896">
            <v>12816</v>
          </cell>
          <cell r="J896">
            <v>0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F911">
            <v>0</v>
          </cell>
          <cell r="G911">
            <v>0</v>
          </cell>
          <cell r="H911">
            <v>53401</v>
          </cell>
          <cell r="I911">
            <v>32040</v>
          </cell>
          <cell r="J911">
            <v>0</v>
          </cell>
          <cell r="K911">
            <v>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57224</v>
          </cell>
          <cell r="H921">
            <v>0</v>
          </cell>
          <cell r="I921">
            <v>32040</v>
          </cell>
          <cell r="J921">
            <v>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118</v>
          </cell>
        </row>
        <row r="936">
          <cell r="B936" t="str">
            <v>나) 노 무 비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F937">
            <v>0</v>
          </cell>
          <cell r="G937">
            <v>0</v>
          </cell>
          <cell r="H937">
            <v>53401</v>
          </cell>
          <cell r="I937">
            <v>28302</v>
          </cell>
          <cell r="J937">
            <v>0</v>
          </cell>
          <cell r="K937">
            <v>0</v>
          </cell>
          <cell r="L937">
            <v>28302</v>
          </cell>
        </row>
        <row r="942">
          <cell r="B942" t="str">
            <v>다) 공구손료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40454</v>
          </cell>
          <cell r="H947">
            <v>0</v>
          </cell>
          <cell r="I947">
            <v>28302</v>
          </cell>
          <cell r="J947">
            <v>0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F960">
            <v>0</v>
          </cell>
          <cell r="G960">
            <v>0</v>
          </cell>
          <cell r="H960">
            <v>53401</v>
          </cell>
          <cell r="I960">
            <v>12816</v>
          </cell>
          <cell r="J960">
            <v>0</v>
          </cell>
          <cell r="K960">
            <v>0</v>
          </cell>
          <cell r="L960">
            <v>12816</v>
          </cell>
        </row>
        <row r="965">
          <cell r="B965" t="str">
            <v>다) 공구손료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26000</v>
          </cell>
          <cell r="H970">
            <v>0</v>
          </cell>
          <cell r="I970">
            <v>12816</v>
          </cell>
          <cell r="J970">
            <v>0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F985">
            <v>0</v>
          </cell>
          <cell r="G985">
            <v>0</v>
          </cell>
          <cell r="H985">
            <v>53401</v>
          </cell>
          <cell r="I985">
            <v>16020</v>
          </cell>
          <cell r="J985">
            <v>0</v>
          </cell>
          <cell r="K985">
            <v>0</v>
          </cell>
          <cell r="L985">
            <v>16020</v>
          </cell>
        </row>
        <row r="990">
          <cell r="B990" t="str">
            <v>다) 공구손료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60000</v>
          </cell>
          <cell r="H995">
            <v>0</v>
          </cell>
          <cell r="I995">
            <v>16020</v>
          </cell>
          <cell r="J995">
            <v>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F1018">
            <v>0</v>
          </cell>
          <cell r="G1018">
            <v>0</v>
          </cell>
          <cell r="H1018">
            <v>53401</v>
          </cell>
          <cell r="I1018">
            <v>19224</v>
          </cell>
          <cell r="J1018">
            <v>0</v>
          </cell>
          <cell r="K1018">
            <v>0</v>
          </cell>
          <cell r="L1018">
            <v>19224</v>
          </cell>
        </row>
        <row r="1023">
          <cell r="B1023" t="str">
            <v>다) 공구손료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30546</v>
          </cell>
          <cell r="H1028">
            <v>0</v>
          </cell>
          <cell r="I1028">
            <v>19224</v>
          </cell>
          <cell r="J1028">
            <v>0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F1043">
            <v>0</v>
          </cell>
          <cell r="G1043">
            <v>0</v>
          </cell>
          <cell r="H1043">
            <v>53401</v>
          </cell>
          <cell r="I1043">
            <v>22428</v>
          </cell>
          <cell r="J1043">
            <v>0</v>
          </cell>
          <cell r="K1043">
            <v>0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24546</v>
          </cell>
          <cell r="H1053">
            <v>0</v>
          </cell>
          <cell r="I1053">
            <v>22428</v>
          </cell>
          <cell r="J1053">
            <v>0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F1060">
            <v>0</v>
          </cell>
          <cell r="G1060">
            <v>0</v>
          </cell>
          <cell r="H1060">
            <v>53401</v>
          </cell>
          <cell r="I1060">
            <v>9612</v>
          </cell>
          <cell r="J1060">
            <v>0</v>
          </cell>
          <cell r="K1060">
            <v>0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22000</v>
          </cell>
          <cell r="H1070">
            <v>0</v>
          </cell>
          <cell r="I1070">
            <v>9612</v>
          </cell>
          <cell r="J1070">
            <v>0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F1085">
            <v>0</v>
          </cell>
          <cell r="G1085">
            <v>0</v>
          </cell>
          <cell r="H1085">
            <v>53401</v>
          </cell>
          <cell r="I1085">
            <v>9612</v>
          </cell>
          <cell r="J1085">
            <v>0</v>
          </cell>
          <cell r="K1085">
            <v>0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7000</v>
          </cell>
          <cell r="H1095">
            <v>0</v>
          </cell>
          <cell r="I1095">
            <v>9612</v>
          </cell>
          <cell r="J1095">
            <v>0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F1110">
            <v>0</v>
          </cell>
          <cell r="G1110">
            <v>0</v>
          </cell>
          <cell r="H1110">
            <v>53401</v>
          </cell>
          <cell r="I1110">
            <v>9612</v>
          </cell>
          <cell r="J1110">
            <v>0</v>
          </cell>
          <cell r="K1110">
            <v>0</v>
          </cell>
          <cell r="L1110">
            <v>9612</v>
          </cell>
        </row>
        <row r="1115">
          <cell r="B1115" t="str">
            <v>다) 공구손료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35000</v>
          </cell>
          <cell r="H1120">
            <v>0</v>
          </cell>
          <cell r="I1120">
            <v>9612</v>
          </cell>
          <cell r="J1120">
            <v>0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F1135">
            <v>0</v>
          </cell>
          <cell r="G1135">
            <v>0</v>
          </cell>
          <cell r="H1135">
            <v>53401</v>
          </cell>
          <cell r="I1135">
            <v>10146</v>
          </cell>
          <cell r="J1135">
            <v>0</v>
          </cell>
          <cell r="K1135">
            <v>0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8000</v>
          </cell>
          <cell r="H1145">
            <v>0</v>
          </cell>
          <cell r="I1145">
            <v>10146</v>
          </cell>
          <cell r="J1145">
            <v>0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F1168">
            <v>0</v>
          </cell>
          <cell r="G1168">
            <v>0</v>
          </cell>
          <cell r="H1168">
            <v>53401</v>
          </cell>
          <cell r="I1168">
            <v>18690</v>
          </cell>
          <cell r="J1168">
            <v>0</v>
          </cell>
          <cell r="K1168">
            <v>0</v>
          </cell>
          <cell r="L1168">
            <v>18690</v>
          </cell>
        </row>
        <row r="1173">
          <cell r="B1173" t="str">
            <v>다) 공구손료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16546</v>
          </cell>
          <cell r="H1178">
            <v>0</v>
          </cell>
          <cell r="I1178">
            <v>18690</v>
          </cell>
          <cell r="J1178">
            <v>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F1185">
            <v>0</v>
          </cell>
          <cell r="G1185">
            <v>0</v>
          </cell>
          <cell r="H1185">
            <v>53401</v>
          </cell>
          <cell r="I1185">
            <v>3204</v>
          </cell>
          <cell r="J1185">
            <v>0</v>
          </cell>
          <cell r="K1185">
            <v>0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2070</v>
          </cell>
          <cell r="H1195">
            <v>0</v>
          </cell>
          <cell r="I1195">
            <v>3204</v>
          </cell>
          <cell r="J1195">
            <v>0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F1210">
            <v>0</v>
          </cell>
          <cell r="G1210">
            <v>0</v>
          </cell>
          <cell r="H1210">
            <v>53401</v>
          </cell>
          <cell r="I1210">
            <v>3738</v>
          </cell>
          <cell r="J1210">
            <v>0</v>
          </cell>
          <cell r="K1210">
            <v>0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2931</v>
          </cell>
          <cell r="H1220">
            <v>0</v>
          </cell>
          <cell r="I1220">
            <v>3738</v>
          </cell>
          <cell r="J1220">
            <v>0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F1235">
            <v>0</v>
          </cell>
          <cell r="G1235">
            <v>0</v>
          </cell>
          <cell r="H1235">
            <v>53401</v>
          </cell>
          <cell r="I1235">
            <v>4806</v>
          </cell>
          <cell r="J1235">
            <v>0</v>
          </cell>
          <cell r="K1235">
            <v>0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3780</v>
          </cell>
          <cell r="H1245">
            <v>0</v>
          </cell>
          <cell r="I1245">
            <v>4806</v>
          </cell>
          <cell r="J1245">
            <v>0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F1260">
            <v>0</v>
          </cell>
          <cell r="G1260">
            <v>0</v>
          </cell>
          <cell r="H1260">
            <v>53401</v>
          </cell>
          <cell r="I1260">
            <v>5340</v>
          </cell>
          <cell r="J1260">
            <v>0</v>
          </cell>
          <cell r="K1260">
            <v>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5940</v>
          </cell>
          <cell r="H1270">
            <v>0</v>
          </cell>
          <cell r="I1270">
            <v>5340</v>
          </cell>
          <cell r="J1270">
            <v>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F1285">
            <v>0</v>
          </cell>
          <cell r="G1285">
            <v>0</v>
          </cell>
          <cell r="H1285">
            <v>53401</v>
          </cell>
          <cell r="I1285">
            <v>4272</v>
          </cell>
          <cell r="J1285">
            <v>0</v>
          </cell>
          <cell r="K1285">
            <v>0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2250</v>
          </cell>
          <cell r="H1295">
            <v>0</v>
          </cell>
          <cell r="I1295">
            <v>4272</v>
          </cell>
          <cell r="J1295">
            <v>0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F1310">
            <v>0</v>
          </cell>
          <cell r="G1310">
            <v>0</v>
          </cell>
          <cell r="H1310">
            <v>53401</v>
          </cell>
          <cell r="I1310">
            <v>4272</v>
          </cell>
          <cell r="J1310">
            <v>0</v>
          </cell>
          <cell r="K1310">
            <v>0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1080</v>
          </cell>
          <cell r="H1319">
            <v>0</v>
          </cell>
          <cell r="I1319">
            <v>4272</v>
          </cell>
          <cell r="J1319">
            <v>0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F1335">
            <v>0</v>
          </cell>
          <cell r="G1335">
            <v>0</v>
          </cell>
          <cell r="H1335">
            <v>53401</v>
          </cell>
          <cell r="I1335">
            <v>4272</v>
          </cell>
          <cell r="J1335">
            <v>0</v>
          </cell>
          <cell r="K1335">
            <v>0</v>
          </cell>
          <cell r="L1335">
            <v>4272</v>
          </cell>
        </row>
        <row r="1340">
          <cell r="B1340" t="str">
            <v>다) 공구손료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1364</v>
          </cell>
          <cell r="H1344">
            <v>0</v>
          </cell>
          <cell r="I1344">
            <v>4272</v>
          </cell>
          <cell r="J1344">
            <v>0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F1360">
            <v>0</v>
          </cell>
          <cell r="G1360">
            <v>0</v>
          </cell>
          <cell r="H1360">
            <v>53401</v>
          </cell>
          <cell r="I1360">
            <v>4272</v>
          </cell>
          <cell r="J1360">
            <v>0</v>
          </cell>
          <cell r="K1360">
            <v>0</v>
          </cell>
          <cell r="L1360">
            <v>4272</v>
          </cell>
        </row>
        <row r="1365">
          <cell r="B1365" t="str">
            <v>다) 공구손료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2084</v>
          </cell>
          <cell r="H1369">
            <v>0</v>
          </cell>
          <cell r="I1369">
            <v>4272</v>
          </cell>
          <cell r="J1369">
            <v>0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F1385">
            <v>0</v>
          </cell>
          <cell r="G1385">
            <v>0</v>
          </cell>
          <cell r="H1385">
            <v>53401</v>
          </cell>
          <cell r="I1385">
            <v>4272</v>
          </cell>
          <cell r="J1385">
            <v>0</v>
          </cell>
          <cell r="K1385">
            <v>0</v>
          </cell>
          <cell r="L1385">
            <v>4272</v>
          </cell>
        </row>
        <row r="1390">
          <cell r="B1390" t="str">
            <v>다) 공구손료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2920</v>
          </cell>
          <cell r="H1394">
            <v>0</v>
          </cell>
          <cell r="I1394">
            <v>4272</v>
          </cell>
          <cell r="J1394">
            <v>0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F1416">
            <v>0</v>
          </cell>
          <cell r="G1416">
            <v>0</v>
          </cell>
          <cell r="H1416">
            <v>53401</v>
          </cell>
          <cell r="I1416">
            <v>405847</v>
          </cell>
          <cell r="J1416">
            <v>0</v>
          </cell>
          <cell r="K1416">
            <v>0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218088</v>
          </cell>
          <cell r="H1425">
            <v>0</v>
          </cell>
          <cell r="I1425">
            <v>440023</v>
          </cell>
          <cell r="J1425">
            <v>0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F1437">
            <v>0</v>
          </cell>
          <cell r="G1437">
            <v>0</v>
          </cell>
          <cell r="H1437">
            <v>53401</v>
          </cell>
          <cell r="I1437">
            <v>10680</v>
          </cell>
          <cell r="J1437">
            <v>0</v>
          </cell>
          <cell r="K1437">
            <v>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35000</v>
          </cell>
          <cell r="H1448">
            <v>0</v>
          </cell>
          <cell r="I1448">
            <v>10680</v>
          </cell>
          <cell r="J1448">
            <v>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F1462">
            <v>0</v>
          </cell>
          <cell r="G1462">
            <v>0</v>
          </cell>
          <cell r="H1462">
            <v>53401</v>
          </cell>
          <cell r="I1462">
            <v>10680</v>
          </cell>
          <cell r="J1462">
            <v>0</v>
          </cell>
          <cell r="K1462">
            <v>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30000</v>
          </cell>
          <cell r="H1473">
            <v>0</v>
          </cell>
          <cell r="I1473">
            <v>10680</v>
          </cell>
          <cell r="J1473">
            <v>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F1487">
            <v>0</v>
          </cell>
          <cell r="G1487">
            <v>0</v>
          </cell>
          <cell r="H1487">
            <v>53401</v>
          </cell>
          <cell r="I1487">
            <v>10680</v>
          </cell>
          <cell r="J1487">
            <v>0</v>
          </cell>
          <cell r="K1487">
            <v>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45000</v>
          </cell>
          <cell r="H1498">
            <v>0</v>
          </cell>
          <cell r="I1498">
            <v>10680</v>
          </cell>
          <cell r="J1498">
            <v>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F1530">
            <v>0</v>
          </cell>
          <cell r="G1530">
            <v>0</v>
          </cell>
          <cell r="H1530">
            <v>80902</v>
          </cell>
          <cell r="I1530">
            <v>720027</v>
          </cell>
          <cell r="J1530">
            <v>0</v>
          </cell>
          <cell r="K1530">
            <v>0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F1531">
            <v>0</v>
          </cell>
          <cell r="G1531">
            <v>0</v>
          </cell>
          <cell r="H1531">
            <v>67695</v>
          </cell>
          <cell r="I1531">
            <v>10414198</v>
          </cell>
          <cell r="J1531">
            <v>0</v>
          </cell>
          <cell r="K1531">
            <v>0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7085060</v>
          </cell>
          <cell r="H1545">
            <v>0</v>
          </cell>
          <cell r="I1545">
            <v>11134225</v>
          </cell>
          <cell r="J1545">
            <v>0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F1595">
            <v>0</v>
          </cell>
          <cell r="G1595">
            <v>0</v>
          </cell>
          <cell r="H1595">
            <v>53401</v>
          </cell>
          <cell r="I1595">
            <v>42126980</v>
          </cell>
          <cell r="J1595">
            <v>0</v>
          </cell>
          <cell r="K1595">
            <v>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5753696.0499999998</v>
          </cell>
          <cell r="H1601">
            <v>0</v>
          </cell>
          <cell r="I1601">
            <v>42126980</v>
          </cell>
          <cell r="J1601">
            <v>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 refreshError="1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>
            <v>0</v>
          </cell>
          <cell r="F4">
            <v>6</v>
          </cell>
          <cell r="G4">
            <v>0</v>
          </cell>
          <cell r="H4">
            <v>0</v>
          </cell>
          <cell r="I4">
            <v>0</v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>
            <v>0</v>
          </cell>
          <cell r="F5">
            <v>33</v>
          </cell>
          <cell r="G5">
            <v>0</v>
          </cell>
          <cell r="H5">
            <v>0</v>
          </cell>
          <cell r="I5">
            <v>0</v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>
            <v>0</v>
          </cell>
          <cell r="F6">
            <v>0</v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>
            <v>0</v>
          </cell>
          <cell r="G7">
            <v>238.5</v>
          </cell>
          <cell r="H7">
            <v>103.5</v>
          </cell>
          <cell r="I7">
            <v>0</v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>
            <v>0</v>
          </cell>
          <cell r="F8">
            <v>112.5</v>
          </cell>
          <cell r="G8">
            <v>0</v>
          </cell>
          <cell r="H8">
            <v>8.5</v>
          </cell>
          <cell r="I8">
            <v>0</v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>
            <v>0</v>
          </cell>
          <cell r="H9">
            <v>0</v>
          </cell>
          <cell r="I9">
            <v>0</v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>
            <v>0</v>
          </cell>
          <cell r="F10">
            <v>15</v>
          </cell>
          <cell r="G10">
            <v>0</v>
          </cell>
          <cell r="H10">
            <v>0</v>
          </cell>
          <cell r="I10">
            <v>0</v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>
            <v>0</v>
          </cell>
          <cell r="F12">
            <v>740</v>
          </cell>
          <cell r="G12">
            <v>0</v>
          </cell>
          <cell r="H12">
            <v>0</v>
          </cell>
          <cell r="I12">
            <v>0</v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>
            <v>0</v>
          </cell>
          <cell r="F13">
            <v>628</v>
          </cell>
          <cell r="G13">
            <v>0</v>
          </cell>
          <cell r="H13">
            <v>0</v>
          </cell>
          <cell r="I13">
            <v>0</v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>
            <v>0</v>
          </cell>
          <cell r="F14">
            <v>45</v>
          </cell>
          <cell r="G14">
            <v>0</v>
          </cell>
          <cell r="H14">
            <v>0</v>
          </cell>
          <cell r="I14">
            <v>0</v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>
            <v>0</v>
          </cell>
          <cell r="F15">
            <v>2205</v>
          </cell>
          <cell r="G15">
            <v>0</v>
          </cell>
          <cell r="H15">
            <v>0</v>
          </cell>
          <cell r="I15">
            <v>0</v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>
            <v>0</v>
          </cell>
          <cell r="F20">
            <v>260</v>
          </cell>
          <cell r="G20">
            <v>0</v>
          </cell>
          <cell r="H20">
            <v>0</v>
          </cell>
          <cell r="I20">
            <v>0</v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>
            <v>0</v>
          </cell>
          <cell r="F21">
            <v>0</v>
          </cell>
          <cell r="G21">
            <v>1914</v>
          </cell>
          <cell r="H21">
            <v>2062</v>
          </cell>
          <cell r="I21">
            <v>0</v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>
            <v>0</v>
          </cell>
          <cell r="F22">
            <v>0</v>
          </cell>
          <cell r="G22">
            <v>4806</v>
          </cell>
          <cell r="H22">
            <v>4449.5</v>
          </cell>
          <cell r="I22">
            <v>0</v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>
            <v>0</v>
          </cell>
          <cell r="F23">
            <v>185</v>
          </cell>
          <cell r="G23">
            <v>0</v>
          </cell>
          <cell r="H23">
            <v>0</v>
          </cell>
          <cell r="I23">
            <v>0</v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>
            <v>0</v>
          </cell>
          <cell r="F24">
            <v>0</v>
          </cell>
          <cell r="G24">
            <v>0</v>
          </cell>
          <cell r="H24">
            <v>591.5</v>
          </cell>
          <cell r="I24">
            <v>0</v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>
            <v>0</v>
          </cell>
          <cell r="F25">
            <v>472</v>
          </cell>
          <cell r="G25">
            <v>0</v>
          </cell>
          <cell r="H25">
            <v>44</v>
          </cell>
          <cell r="I25">
            <v>0</v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>
            <v>0</v>
          </cell>
          <cell r="F26">
            <v>395</v>
          </cell>
          <cell r="G26">
            <v>0</v>
          </cell>
          <cell r="H26">
            <v>0</v>
          </cell>
          <cell r="I26">
            <v>0</v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>
            <v>0</v>
          </cell>
          <cell r="F30">
            <v>17</v>
          </cell>
          <cell r="G30">
            <v>0</v>
          </cell>
          <cell r="H30">
            <v>0</v>
          </cell>
          <cell r="I30">
            <v>0</v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>
            <v>0</v>
          </cell>
          <cell r="H34">
            <v>0</v>
          </cell>
          <cell r="I34">
            <v>0</v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>
            <v>0</v>
          </cell>
          <cell r="F35">
            <v>18</v>
          </cell>
          <cell r="G35">
            <v>0</v>
          </cell>
          <cell r="H35">
            <v>0</v>
          </cell>
          <cell r="I35">
            <v>0</v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>
            <v>0</v>
          </cell>
          <cell r="F36">
            <v>50</v>
          </cell>
          <cell r="G36">
            <v>0</v>
          </cell>
          <cell r="H36">
            <v>0</v>
          </cell>
          <cell r="I36">
            <v>0</v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>
            <v>0</v>
          </cell>
          <cell r="F43">
            <v>0</v>
          </cell>
          <cell r="G43">
            <v>0</v>
          </cell>
          <cell r="H43">
            <v>1</v>
          </cell>
          <cell r="I43">
            <v>0</v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>
            <v>0</v>
          </cell>
          <cell r="F47">
            <v>0</v>
          </cell>
          <cell r="G47">
            <v>0</v>
          </cell>
          <cell r="H47">
            <v>3</v>
          </cell>
          <cell r="I47">
            <v>0</v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>
            <v>0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>
            <v>0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>
            <v>0</v>
          </cell>
          <cell r="F50">
            <v>5</v>
          </cell>
          <cell r="G50">
            <v>0</v>
          </cell>
          <cell r="H50">
            <v>0</v>
          </cell>
          <cell r="I50">
            <v>0</v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>
            <v>0</v>
          </cell>
          <cell r="F51">
            <v>4</v>
          </cell>
          <cell r="G51">
            <v>0</v>
          </cell>
          <cell r="H51">
            <v>0</v>
          </cell>
          <cell r="I51">
            <v>0</v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>
            <v>0</v>
          </cell>
          <cell r="F52">
            <v>16</v>
          </cell>
          <cell r="G52">
            <v>0</v>
          </cell>
          <cell r="H52">
            <v>0</v>
          </cell>
          <cell r="I52">
            <v>0</v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>
            <v>0</v>
          </cell>
          <cell r="F53">
            <v>6</v>
          </cell>
          <cell r="G53">
            <v>0</v>
          </cell>
          <cell r="H53">
            <v>0</v>
          </cell>
          <cell r="I53">
            <v>0</v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>
            <v>0</v>
          </cell>
          <cell r="F54">
            <v>4</v>
          </cell>
          <cell r="G54">
            <v>0</v>
          </cell>
          <cell r="H54">
            <v>0</v>
          </cell>
          <cell r="I54">
            <v>0</v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>
            <v>0</v>
          </cell>
          <cell r="F55">
            <v>19</v>
          </cell>
          <cell r="G55">
            <v>0</v>
          </cell>
          <cell r="H55">
            <v>0</v>
          </cell>
          <cell r="I55">
            <v>0</v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>
            <v>0</v>
          </cell>
          <cell r="F59">
            <v>0</v>
          </cell>
          <cell r="G59">
            <v>281</v>
          </cell>
          <cell r="H59">
            <v>0</v>
          </cell>
          <cell r="I59">
            <v>0</v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>
            <v>0</v>
          </cell>
          <cell r="F60">
            <v>0</v>
          </cell>
          <cell r="G60">
            <v>248</v>
          </cell>
          <cell r="H60">
            <v>0</v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>
            <v>0</v>
          </cell>
          <cell r="F61">
            <v>0</v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>
            <v>0</v>
          </cell>
          <cell r="F62">
            <v>0</v>
          </cell>
          <cell r="G62">
            <v>248</v>
          </cell>
          <cell r="H62">
            <v>0</v>
          </cell>
          <cell r="I62">
            <v>0</v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>
            <v>0</v>
          </cell>
          <cell r="F63">
            <v>0</v>
          </cell>
          <cell r="G63">
            <v>371</v>
          </cell>
          <cell r="H63">
            <v>0</v>
          </cell>
          <cell r="I63">
            <v>0</v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>
            <v>0</v>
          </cell>
          <cell r="F64">
            <v>12</v>
          </cell>
          <cell r="G64">
            <v>0</v>
          </cell>
          <cell r="H64">
            <v>0</v>
          </cell>
          <cell r="I64">
            <v>0</v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>
            <v>0</v>
          </cell>
          <cell r="F65">
            <v>0</v>
          </cell>
          <cell r="G65">
            <v>13</v>
          </cell>
          <cell r="H65">
            <v>210</v>
          </cell>
          <cell r="I65">
            <v>0</v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</v>
          </cell>
          <cell r="I66">
            <v>0</v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>
            <v>0</v>
          </cell>
          <cell r="F67">
            <v>0</v>
          </cell>
          <cell r="G67">
            <v>0</v>
          </cell>
          <cell r="H67">
            <v>48</v>
          </cell>
          <cell r="I67">
            <v>0</v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>
            <v>0</v>
          </cell>
          <cell r="F68">
            <v>0</v>
          </cell>
          <cell r="G68">
            <v>0</v>
          </cell>
          <cell r="H68">
            <v>9</v>
          </cell>
          <cell r="I68">
            <v>0</v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>
            <v>0</v>
          </cell>
          <cell r="F69">
            <v>0</v>
          </cell>
          <cell r="G69">
            <v>159</v>
          </cell>
          <cell r="H69">
            <v>0</v>
          </cell>
          <cell r="I69">
            <v>0</v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>
            <v>0</v>
          </cell>
          <cell r="F70">
            <v>0</v>
          </cell>
          <cell r="G70">
            <v>45</v>
          </cell>
          <cell r="H70">
            <v>0</v>
          </cell>
          <cell r="I70">
            <v>0</v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>
            <v>0</v>
          </cell>
          <cell r="F71">
            <v>0</v>
          </cell>
          <cell r="G71">
            <v>43</v>
          </cell>
          <cell r="H71">
            <v>0</v>
          </cell>
          <cell r="I71">
            <v>0</v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>
            <v>0</v>
          </cell>
          <cell r="F72">
            <v>0</v>
          </cell>
          <cell r="G72">
            <v>11</v>
          </cell>
          <cell r="H72">
            <v>0</v>
          </cell>
          <cell r="I72">
            <v>0</v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>
            <v>0</v>
          </cell>
          <cell r="F73">
            <v>0</v>
          </cell>
          <cell r="G73">
            <v>18</v>
          </cell>
          <cell r="H73">
            <v>0</v>
          </cell>
          <cell r="I73">
            <v>0</v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>
            <v>0</v>
          </cell>
          <cell r="F89">
            <v>0</v>
          </cell>
          <cell r="G89">
            <v>0</v>
          </cell>
          <cell r="H89">
            <v>5</v>
          </cell>
          <cell r="I89">
            <v>0</v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>
            <v>0</v>
          </cell>
          <cell r="F90">
            <v>0</v>
          </cell>
          <cell r="G90">
            <v>0</v>
          </cell>
          <cell r="H90">
            <v>7</v>
          </cell>
          <cell r="I90">
            <v>0</v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>
            <v>0</v>
          </cell>
          <cell r="F91">
            <v>0</v>
          </cell>
          <cell r="G91">
            <v>0</v>
          </cell>
          <cell r="H91">
            <v>1</v>
          </cell>
          <cell r="I91">
            <v>0</v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>
            <v>0</v>
          </cell>
          <cell r="F92">
            <v>2</v>
          </cell>
          <cell r="G92">
            <v>0</v>
          </cell>
          <cell r="H92">
            <v>0</v>
          </cell>
          <cell r="I92">
            <v>0</v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>
            <v>0</v>
          </cell>
          <cell r="F93">
            <v>1</v>
          </cell>
          <cell r="G93">
            <v>0</v>
          </cell>
          <cell r="H93">
            <v>0</v>
          </cell>
          <cell r="I93">
            <v>0</v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>
            <v>0</v>
          </cell>
          <cell r="F94">
            <v>1</v>
          </cell>
          <cell r="G94">
            <v>0</v>
          </cell>
          <cell r="H94">
            <v>0</v>
          </cell>
          <cell r="I94">
            <v>0</v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>
            <v>0</v>
          </cell>
          <cell r="F95">
            <v>1</v>
          </cell>
          <cell r="G95">
            <v>0</v>
          </cell>
          <cell r="H95">
            <v>0</v>
          </cell>
          <cell r="I95">
            <v>0</v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>
            <v>0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>
            <v>0</v>
          </cell>
          <cell r="F97">
            <v>1</v>
          </cell>
          <cell r="G97">
            <v>0</v>
          </cell>
          <cell r="H97">
            <v>0</v>
          </cell>
          <cell r="I97">
            <v>0</v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>
            <v>0</v>
          </cell>
          <cell r="F98">
            <v>2</v>
          </cell>
          <cell r="G98">
            <v>0</v>
          </cell>
          <cell r="H98">
            <v>0</v>
          </cell>
          <cell r="I98">
            <v>0</v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>
            <v>0</v>
          </cell>
          <cell r="F99">
            <v>1</v>
          </cell>
          <cell r="G99">
            <v>0</v>
          </cell>
          <cell r="H99">
            <v>0</v>
          </cell>
          <cell r="I99">
            <v>0</v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>
            <v>0</v>
          </cell>
          <cell r="F100">
            <v>1</v>
          </cell>
          <cell r="G100">
            <v>0</v>
          </cell>
          <cell r="H100">
            <v>0</v>
          </cell>
          <cell r="I100">
            <v>0</v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>
            <v>0</v>
          </cell>
          <cell r="F101">
            <v>1</v>
          </cell>
          <cell r="G101">
            <v>0</v>
          </cell>
          <cell r="H101">
            <v>0</v>
          </cell>
          <cell r="I101">
            <v>0</v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>
            <v>0</v>
          </cell>
          <cell r="F102">
            <v>2</v>
          </cell>
          <cell r="G102">
            <v>0</v>
          </cell>
          <cell r="H102">
            <v>0</v>
          </cell>
          <cell r="I102">
            <v>0</v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>
            <v>0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>
            <v>0</v>
          </cell>
          <cell r="F104">
            <v>1</v>
          </cell>
          <cell r="G104">
            <v>0</v>
          </cell>
          <cell r="H104">
            <v>0</v>
          </cell>
          <cell r="I104">
            <v>0</v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>
            <v>0</v>
          </cell>
          <cell r="F105">
            <v>0</v>
          </cell>
          <cell r="G105">
            <v>51</v>
          </cell>
          <cell r="H105">
            <v>0</v>
          </cell>
          <cell r="I105">
            <v>0</v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>
            <v>0</v>
          </cell>
          <cell r="F106">
            <v>0</v>
          </cell>
          <cell r="G106">
            <v>66</v>
          </cell>
          <cell r="H106">
            <v>0</v>
          </cell>
          <cell r="I106">
            <v>0</v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>
            <v>0</v>
          </cell>
          <cell r="F107">
            <v>0</v>
          </cell>
          <cell r="G107">
            <v>32</v>
          </cell>
          <cell r="H107">
            <v>0</v>
          </cell>
          <cell r="I107">
            <v>0</v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>
            <v>0</v>
          </cell>
          <cell r="F108">
            <v>0</v>
          </cell>
          <cell r="G108">
            <v>14</v>
          </cell>
          <cell r="H108">
            <v>0</v>
          </cell>
          <cell r="I108">
            <v>0</v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>
            <v>0</v>
          </cell>
          <cell r="F109">
            <v>0</v>
          </cell>
          <cell r="G109">
            <v>24</v>
          </cell>
          <cell r="H109">
            <v>0</v>
          </cell>
          <cell r="I109">
            <v>0</v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>
            <v>0</v>
          </cell>
          <cell r="F110">
            <v>0</v>
          </cell>
          <cell r="G110">
            <v>10</v>
          </cell>
          <cell r="H110">
            <v>0</v>
          </cell>
          <cell r="I110">
            <v>0</v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>
            <v>0</v>
          </cell>
          <cell r="F111">
            <v>0</v>
          </cell>
          <cell r="G111">
            <v>4</v>
          </cell>
          <cell r="H111">
            <v>0</v>
          </cell>
          <cell r="I111">
            <v>0</v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>
            <v>0</v>
          </cell>
          <cell r="F112">
            <v>0</v>
          </cell>
          <cell r="G112">
            <v>35</v>
          </cell>
          <cell r="H112">
            <v>0</v>
          </cell>
          <cell r="I112">
            <v>0</v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>
            <v>0</v>
          </cell>
          <cell r="F113">
            <v>0</v>
          </cell>
          <cell r="G113">
            <v>60</v>
          </cell>
          <cell r="H113">
            <v>0</v>
          </cell>
          <cell r="I113">
            <v>0</v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>
            <v>0</v>
          </cell>
          <cell r="F114">
            <v>0</v>
          </cell>
          <cell r="G114">
            <v>8</v>
          </cell>
          <cell r="H114">
            <v>0</v>
          </cell>
          <cell r="I114">
            <v>0</v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>
            <v>0</v>
          </cell>
          <cell r="F115">
            <v>0</v>
          </cell>
          <cell r="G115">
            <v>34</v>
          </cell>
          <cell r="H115">
            <v>0</v>
          </cell>
          <cell r="I115">
            <v>0</v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>
            <v>0</v>
          </cell>
          <cell r="F116">
            <v>0</v>
          </cell>
          <cell r="G116">
            <v>21</v>
          </cell>
          <cell r="H116">
            <v>0</v>
          </cell>
          <cell r="I116">
            <v>0</v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>
            <v>0</v>
          </cell>
          <cell r="F117">
            <v>0</v>
          </cell>
          <cell r="G117">
            <v>10</v>
          </cell>
          <cell r="H117">
            <v>0</v>
          </cell>
          <cell r="I117">
            <v>0</v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>
            <v>0</v>
          </cell>
          <cell r="F118">
            <v>0</v>
          </cell>
          <cell r="G118">
            <v>13</v>
          </cell>
          <cell r="H118">
            <v>0</v>
          </cell>
          <cell r="I118">
            <v>0</v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>
            <v>0</v>
          </cell>
          <cell r="F119">
            <v>0</v>
          </cell>
          <cell r="G119">
            <v>34</v>
          </cell>
          <cell r="H119">
            <v>0</v>
          </cell>
          <cell r="I119">
            <v>0</v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금액내역서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노임단가"/>
      <sheetName val="30신설일위대가"/>
      <sheetName val="30집계표"/>
      <sheetName val="자재단가"/>
      <sheetName val="노임"/>
      <sheetName val="#REF"/>
      <sheetName val="을"/>
      <sheetName val="MOTOR"/>
      <sheetName val="단가산출서40"/>
      <sheetName val="일위목록"/>
      <sheetName val="DATA"/>
    </sheetNames>
    <sheetDataSet>
      <sheetData sheetId="0" refreshError="1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121169807</v>
          </cell>
          <cell r="I53">
            <v>0</v>
          </cell>
          <cell r="J53">
            <v>200568849</v>
          </cell>
          <cell r="K53">
            <v>0</v>
          </cell>
          <cell r="L53">
            <v>5416766</v>
          </cell>
          <cell r="M53">
            <v>0</v>
          </cell>
          <cell r="N53">
            <v>327155422</v>
          </cell>
        </row>
      </sheetData>
      <sheetData sheetId="1"/>
      <sheetData sheetId="2"/>
      <sheetData sheetId="3"/>
      <sheetData sheetId="4" refreshError="1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E4">
            <v>0</v>
          </cell>
          <cell r="F4">
            <v>0</v>
          </cell>
          <cell r="G4">
            <v>172.5</v>
          </cell>
          <cell r="H4">
            <v>285.5</v>
          </cell>
          <cell r="I4">
            <v>0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E5">
            <v>0</v>
          </cell>
          <cell r="F5">
            <v>0</v>
          </cell>
          <cell r="G5">
            <v>29.5</v>
          </cell>
          <cell r="H5">
            <v>37</v>
          </cell>
          <cell r="I5">
            <v>0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E6">
            <v>0</v>
          </cell>
          <cell r="F6">
            <v>0</v>
          </cell>
          <cell r="G6">
            <v>72</v>
          </cell>
          <cell r="H6">
            <v>2196</v>
          </cell>
          <cell r="I6">
            <v>0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E7">
            <v>0</v>
          </cell>
          <cell r="F7">
            <v>20</v>
          </cell>
          <cell r="G7">
            <v>0</v>
          </cell>
          <cell r="H7">
            <v>132</v>
          </cell>
          <cell r="I7">
            <v>0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E8">
            <v>0</v>
          </cell>
          <cell r="F8">
            <v>20</v>
          </cell>
          <cell r="G8">
            <v>0</v>
          </cell>
          <cell r="H8">
            <v>144</v>
          </cell>
          <cell r="I8">
            <v>0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E9">
            <v>0</v>
          </cell>
          <cell r="F9">
            <v>52</v>
          </cell>
          <cell r="G9">
            <v>0</v>
          </cell>
          <cell r="H9">
            <v>432</v>
          </cell>
          <cell r="I9">
            <v>0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E10">
            <v>0</v>
          </cell>
          <cell r="F10">
            <v>12</v>
          </cell>
          <cell r="G10">
            <v>0</v>
          </cell>
          <cell r="H10">
            <v>0</v>
          </cell>
          <cell r="I10">
            <v>0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E11">
            <v>0</v>
          </cell>
          <cell r="F11">
            <v>4</v>
          </cell>
          <cell r="G11">
            <v>0</v>
          </cell>
          <cell r="H11">
            <v>0</v>
          </cell>
          <cell r="I11">
            <v>0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E12">
            <v>0</v>
          </cell>
          <cell r="F12">
            <v>4</v>
          </cell>
          <cell r="G12">
            <v>0</v>
          </cell>
          <cell r="H12">
            <v>0</v>
          </cell>
          <cell r="I12">
            <v>0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E15">
            <v>0</v>
          </cell>
          <cell r="F15">
            <v>0</v>
          </cell>
          <cell r="G15">
            <v>0</v>
          </cell>
          <cell r="H15">
            <v>317</v>
          </cell>
          <cell r="I15">
            <v>0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E16">
            <v>0</v>
          </cell>
          <cell r="F16">
            <v>6</v>
          </cell>
          <cell r="G16">
            <v>0</v>
          </cell>
          <cell r="H16">
            <v>6</v>
          </cell>
          <cell r="I16">
            <v>0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E17">
            <v>0</v>
          </cell>
          <cell r="F17">
            <v>5</v>
          </cell>
          <cell r="G17">
            <v>0</v>
          </cell>
          <cell r="H17">
            <v>24</v>
          </cell>
          <cell r="I17">
            <v>0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E18">
            <v>0</v>
          </cell>
          <cell r="F18">
            <v>7</v>
          </cell>
          <cell r="G18">
            <v>0</v>
          </cell>
          <cell r="H18">
            <v>32</v>
          </cell>
          <cell r="I18">
            <v>0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E19">
            <v>0</v>
          </cell>
          <cell r="F19">
            <v>6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E20">
            <v>0</v>
          </cell>
          <cell r="F20">
            <v>1</v>
          </cell>
          <cell r="G20">
            <v>0</v>
          </cell>
          <cell r="H20">
            <v>0</v>
          </cell>
          <cell r="I20">
            <v>0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E21">
            <v>0</v>
          </cell>
          <cell r="F21">
            <v>1</v>
          </cell>
          <cell r="G21">
            <v>0</v>
          </cell>
          <cell r="H21">
            <v>0</v>
          </cell>
          <cell r="I21">
            <v>0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E22">
            <v>0</v>
          </cell>
          <cell r="F22">
            <v>0</v>
          </cell>
          <cell r="G22">
            <v>166</v>
          </cell>
          <cell r="H22">
            <v>190.33333333333334</v>
          </cell>
          <cell r="I22">
            <v>0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E23">
            <v>0</v>
          </cell>
          <cell r="F23">
            <v>0</v>
          </cell>
          <cell r="G23">
            <v>57</v>
          </cell>
          <cell r="H23">
            <v>0</v>
          </cell>
          <cell r="I23">
            <v>0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E24">
            <v>0</v>
          </cell>
          <cell r="F24">
            <v>0</v>
          </cell>
          <cell r="G24">
            <v>48</v>
          </cell>
          <cell r="H24">
            <v>1332</v>
          </cell>
          <cell r="I24">
            <v>0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E25">
            <v>0</v>
          </cell>
          <cell r="F25">
            <v>10</v>
          </cell>
          <cell r="G25">
            <v>0</v>
          </cell>
          <cell r="H25">
            <v>56</v>
          </cell>
          <cell r="I25">
            <v>0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E26">
            <v>0</v>
          </cell>
          <cell r="F26">
            <v>10</v>
          </cell>
          <cell r="G26">
            <v>0</v>
          </cell>
          <cell r="H26">
            <v>72</v>
          </cell>
          <cell r="I26">
            <v>0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E27">
            <v>0</v>
          </cell>
          <cell r="F27">
            <v>10</v>
          </cell>
          <cell r="G27">
            <v>0</v>
          </cell>
          <cell r="H27">
            <v>216</v>
          </cell>
          <cell r="I27">
            <v>0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E28">
            <v>0</v>
          </cell>
          <cell r="F28">
            <v>6</v>
          </cell>
          <cell r="G28">
            <v>0</v>
          </cell>
          <cell r="H28">
            <v>0</v>
          </cell>
          <cell r="I28">
            <v>0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E29">
            <v>0</v>
          </cell>
          <cell r="F29">
            <v>2</v>
          </cell>
          <cell r="G29">
            <v>0</v>
          </cell>
          <cell r="H29">
            <v>0</v>
          </cell>
          <cell r="I29">
            <v>0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E30">
            <v>0</v>
          </cell>
          <cell r="F30">
            <v>2</v>
          </cell>
          <cell r="G30">
            <v>0</v>
          </cell>
          <cell r="H30">
            <v>0</v>
          </cell>
          <cell r="I30">
            <v>0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E31">
            <v>0</v>
          </cell>
          <cell r="F31">
            <v>0</v>
          </cell>
          <cell r="G31">
            <v>0</v>
          </cell>
          <cell r="H31">
            <v>936</v>
          </cell>
          <cell r="I31">
            <v>0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E32">
            <v>0</v>
          </cell>
          <cell r="F32">
            <v>0</v>
          </cell>
          <cell r="G32">
            <v>234</v>
          </cell>
          <cell r="H32">
            <v>5010</v>
          </cell>
          <cell r="I32">
            <v>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E33">
            <v>0</v>
          </cell>
          <cell r="F33">
            <v>1600</v>
          </cell>
          <cell r="G33">
            <v>0</v>
          </cell>
          <cell r="H33">
            <v>0</v>
          </cell>
          <cell r="I33">
            <v>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E34">
            <v>0</v>
          </cell>
          <cell r="F34">
            <v>4060</v>
          </cell>
          <cell r="G34">
            <v>0</v>
          </cell>
          <cell r="H34">
            <v>0</v>
          </cell>
          <cell r="I34">
            <v>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E35">
            <v>0</v>
          </cell>
          <cell r="F35">
            <v>680</v>
          </cell>
          <cell r="G35">
            <v>0</v>
          </cell>
          <cell r="H35">
            <v>1152</v>
          </cell>
          <cell r="I35">
            <v>0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E36">
            <v>0</v>
          </cell>
          <cell r="F36">
            <v>310</v>
          </cell>
          <cell r="G36">
            <v>0</v>
          </cell>
          <cell r="H36">
            <v>0</v>
          </cell>
          <cell r="I36">
            <v>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G37">
            <v>0</v>
          </cell>
          <cell r="H37">
            <v>0</v>
          </cell>
          <cell r="I37">
            <v>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G38">
            <v>0</v>
          </cell>
          <cell r="H38">
            <v>0</v>
          </cell>
          <cell r="I38">
            <v>0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E39">
            <v>0</v>
          </cell>
          <cell r="F39">
            <v>0</v>
          </cell>
          <cell r="G39">
            <v>360</v>
          </cell>
          <cell r="H39">
            <v>0</v>
          </cell>
          <cell r="I39">
            <v>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E40">
            <v>0</v>
          </cell>
          <cell r="F40">
            <v>0</v>
          </cell>
          <cell r="G40">
            <v>150.5</v>
          </cell>
          <cell r="H40">
            <v>285.5</v>
          </cell>
          <cell r="I40">
            <v>0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E41">
            <v>0</v>
          </cell>
          <cell r="F41">
            <v>0</v>
          </cell>
          <cell r="G41">
            <v>14380.5</v>
          </cell>
          <cell r="H41">
            <v>571</v>
          </cell>
          <cell r="I41">
            <v>0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E42">
            <v>0</v>
          </cell>
          <cell r="F42">
            <v>0</v>
          </cell>
          <cell r="G42">
            <v>210</v>
          </cell>
          <cell r="H42">
            <v>2499</v>
          </cell>
          <cell r="I42">
            <v>0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E43">
            <v>0</v>
          </cell>
          <cell r="F43">
            <v>1230</v>
          </cell>
          <cell r="G43">
            <v>0</v>
          </cell>
          <cell r="H43">
            <v>576</v>
          </cell>
          <cell r="I43">
            <v>0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E44">
            <v>0</v>
          </cell>
          <cell r="F44">
            <v>60</v>
          </cell>
          <cell r="G44">
            <v>0</v>
          </cell>
          <cell r="H44">
            <v>0</v>
          </cell>
          <cell r="I44">
            <v>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E45">
            <v>0</v>
          </cell>
          <cell r="F45">
            <v>335</v>
          </cell>
          <cell r="G45">
            <v>0</v>
          </cell>
          <cell r="H45">
            <v>0</v>
          </cell>
          <cell r="I45">
            <v>0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E46">
            <v>0</v>
          </cell>
          <cell r="F46">
            <v>135</v>
          </cell>
          <cell r="G46">
            <v>0</v>
          </cell>
          <cell r="H46">
            <v>0</v>
          </cell>
          <cell r="I46">
            <v>0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G47">
            <v>0</v>
          </cell>
          <cell r="H47">
            <v>0</v>
          </cell>
          <cell r="I47">
            <v>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G48">
            <v>0</v>
          </cell>
          <cell r="H48">
            <v>0</v>
          </cell>
          <cell r="I48">
            <v>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G49">
            <v>0</v>
          </cell>
          <cell r="H49">
            <v>0</v>
          </cell>
          <cell r="I49">
            <v>0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E50">
            <v>0</v>
          </cell>
          <cell r="F50">
            <v>48</v>
          </cell>
          <cell r="G50">
            <v>0</v>
          </cell>
          <cell r="H50">
            <v>0</v>
          </cell>
          <cell r="I50">
            <v>0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E51">
            <v>0</v>
          </cell>
          <cell r="F51">
            <v>12</v>
          </cell>
          <cell r="G51">
            <v>0</v>
          </cell>
          <cell r="H51">
            <v>0</v>
          </cell>
          <cell r="I51">
            <v>0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E52">
            <v>0</v>
          </cell>
          <cell r="F52">
            <v>12</v>
          </cell>
          <cell r="G52">
            <v>0</v>
          </cell>
          <cell r="H52">
            <v>0</v>
          </cell>
          <cell r="I52">
            <v>0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E53">
            <v>0</v>
          </cell>
          <cell r="F53">
            <v>12</v>
          </cell>
          <cell r="G53">
            <v>0</v>
          </cell>
          <cell r="H53">
            <v>0</v>
          </cell>
          <cell r="I53">
            <v>0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E54">
            <v>0</v>
          </cell>
          <cell r="F54">
            <v>10</v>
          </cell>
          <cell r="G54">
            <v>0</v>
          </cell>
          <cell r="H54">
            <v>0</v>
          </cell>
          <cell r="I54">
            <v>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E58">
            <v>0</v>
          </cell>
          <cell r="F58">
            <v>16</v>
          </cell>
          <cell r="G58">
            <v>0</v>
          </cell>
          <cell r="H58">
            <v>0</v>
          </cell>
          <cell r="I58">
            <v>0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E59">
            <v>0</v>
          </cell>
          <cell r="F59">
            <v>4</v>
          </cell>
          <cell r="G59">
            <v>0</v>
          </cell>
          <cell r="H59">
            <v>0</v>
          </cell>
          <cell r="I59">
            <v>0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E60">
            <v>0</v>
          </cell>
          <cell r="F60">
            <v>2</v>
          </cell>
          <cell r="G60">
            <v>0</v>
          </cell>
          <cell r="H60">
            <v>0</v>
          </cell>
          <cell r="I60">
            <v>0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E61">
            <v>0</v>
          </cell>
          <cell r="F61">
            <v>0</v>
          </cell>
          <cell r="G61">
            <v>101.11111111111111</v>
          </cell>
          <cell r="H61">
            <v>197.22222222222223</v>
          </cell>
          <cell r="I61">
            <v>0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E62">
            <v>0</v>
          </cell>
          <cell r="F62">
            <v>0</v>
          </cell>
          <cell r="G62">
            <v>19.444444444444443</v>
          </cell>
          <cell r="H62">
            <v>25.833333333333332</v>
          </cell>
          <cell r="I62">
            <v>0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E63">
            <v>0</v>
          </cell>
          <cell r="F63">
            <v>0</v>
          </cell>
          <cell r="G63">
            <v>40</v>
          </cell>
          <cell r="H63">
            <v>73.333333333333329</v>
          </cell>
          <cell r="I63">
            <v>0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E64">
            <v>0</v>
          </cell>
          <cell r="F64">
            <v>0</v>
          </cell>
          <cell r="G64">
            <v>0</v>
          </cell>
          <cell r="H64">
            <v>1220</v>
          </cell>
          <cell r="I64">
            <v>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E65">
            <v>0</v>
          </cell>
          <cell r="F65">
            <v>0</v>
          </cell>
          <cell r="G65">
            <v>0</v>
          </cell>
          <cell r="H65">
            <v>80</v>
          </cell>
          <cell r="I65">
            <v>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240</v>
          </cell>
          <cell r="I66">
            <v>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E67">
            <v>0</v>
          </cell>
          <cell r="F67">
            <v>0</v>
          </cell>
          <cell r="G67">
            <v>24.083333333333329</v>
          </cell>
          <cell r="H67">
            <v>227.45833333333334</v>
          </cell>
          <cell r="I67">
            <v>0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E72">
            <v>0</v>
          </cell>
          <cell r="F72">
            <v>17</v>
          </cell>
          <cell r="G72">
            <v>0</v>
          </cell>
          <cell r="H72">
            <v>0</v>
          </cell>
          <cell r="I72">
            <v>0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E73">
            <v>0</v>
          </cell>
          <cell r="F73">
            <v>4</v>
          </cell>
          <cell r="G73">
            <v>0</v>
          </cell>
          <cell r="H73">
            <v>0</v>
          </cell>
          <cell r="I73">
            <v>0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C78">
            <v>0</v>
          </cell>
          <cell r="D78" t="str">
            <v>식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E79">
            <v>0</v>
          </cell>
          <cell r="F79">
            <v>425</v>
          </cell>
          <cell r="G79">
            <v>0</v>
          </cell>
          <cell r="H79">
            <v>0</v>
          </cell>
          <cell r="I79">
            <v>0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E80">
            <v>0</v>
          </cell>
          <cell r="F80">
            <v>390</v>
          </cell>
          <cell r="G80">
            <v>0</v>
          </cell>
          <cell r="H80">
            <v>0</v>
          </cell>
          <cell r="I80">
            <v>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E81">
            <v>0</v>
          </cell>
          <cell r="F81">
            <v>66</v>
          </cell>
          <cell r="G81">
            <v>0</v>
          </cell>
          <cell r="H81">
            <v>0</v>
          </cell>
          <cell r="I81">
            <v>0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E82">
            <v>0</v>
          </cell>
          <cell r="F82">
            <v>66</v>
          </cell>
          <cell r="G82">
            <v>0</v>
          </cell>
          <cell r="H82">
            <v>0</v>
          </cell>
          <cell r="I82">
            <v>0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E83">
            <v>0</v>
          </cell>
          <cell r="F83">
            <v>132</v>
          </cell>
          <cell r="G83">
            <v>0</v>
          </cell>
          <cell r="H83">
            <v>0</v>
          </cell>
          <cell r="I83">
            <v>0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E84">
            <v>0</v>
          </cell>
          <cell r="F84">
            <v>132</v>
          </cell>
          <cell r="G84">
            <v>0</v>
          </cell>
          <cell r="H84">
            <v>0</v>
          </cell>
          <cell r="I84">
            <v>0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E85">
            <v>0</v>
          </cell>
          <cell r="F85">
            <v>2</v>
          </cell>
          <cell r="G85">
            <v>0</v>
          </cell>
          <cell r="H85">
            <v>0</v>
          </cell>
          <cell r="I85">
            <v>0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E86">
            <v>0</v>
          </cell>
          <cell r="F86">
            <v>0</v>
          </cell>
          <cell r="G86">
            <v>3126</v>
          </cell>
          <cell r="H86">
            <v>0</v>
          </cell>
          <cell r="I86">
            <v>0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E87">
            <v>0</v>
          </cell>
          <cell r="F87">
            <v>0</v>
          </cell>
          <cell r="G87">
            <v>3126</v>
          </cell>
          <cell r="H87">
            <v>0</v>
          </cell>
          <cell r="I87">
            <v>0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E88">
            <v>0</v>
          </cell>
          <cell r="F88">
            <v>0</v>
          </cell>
          <cell r="G88">
            <v>14</v>
          </cell>
          <cell r="H88">
            <v>0</v>
          </cell>
          <cell r="I88">
            <v>0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E89">
            <v>0</v>
          </cell>
          <cell r="F89">
            <v>0</v>
          </cell>
          <cell r="G89">
            <v>1564</v>
          </cell>
          <cell r="H89">
            <v>0</v>
          </cell>
          <cell r="I89">
            <v>0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E90">
            <v>0</v>
          </cell>
          <cell r="F90">
            <v>0</v>
          </cell>
          <cell r="G90">
            <v>520</v>
          </cell>
          <cell r="H90">
            <v>0</v>
          </cell>
          <cell r="I90">
            <v>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E91">
            <v>0</v>
          </cell>
          <cell r="F91">
            <v>0</v>
          </cell>
          <cell r="G91">
            <v>598</v>
          </cell>
          <cell r="H91">
            <v>0</v>
          </cell>
          <cell r="I91">
            <v>0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E92">
            <v>0</v>
          </cell>
          <cell r="F92">
            <v>0</v>
          </cell>
          <cell r="G92">
            <v>260</v>
          </cell>
          <cell r="H92">
            <v>0</v>
          </cell>
          <cell r="I92">
            <v>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E93">
            <v>0</v>
          </cell>
          <cell r="F93">
            <v>0</v>
          </cell>
          <cell r="G93">
            <v>78</v>
          </cell>
          <cell r="H93">
            <v>0</v>
          </cell>
          <cell r="I93">
            <v>0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E94">
            <v>0</v>
          </cell>
          <cell r="F94">
            <v>0</v>
          </cell>
          <cell r="G94">
            <v>60</v>
          </cell>
          <cell r="H94">
            <v>0</v>
          </cell>
          <cell r="I94">
            <v>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E95">
            <v>0</v>
          </cell>
          <cell r="F95">
            <v>0</v>
          </cell>
          <cell r="G95">
            <v>17</v>
          </cell>
          <cell r="H95">
            <v>0</v>
          </cell>
          <cell r="I95">
            <v>0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E96">
            <v>0</v>
          </cell>
          <cell r="F96">
            <v>0</v>
          </cell>
          <cell r="G96">
            <v>4530</v>
          </cell>
          <cell r="H96">
            <v>0</v>
          </cell>
          <cell r="I96">
            <v>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E97">
            <v>0</v>
          </cell>
          <cell r="F97">
            <v>0</v>
          </cell>
          <cell r="G97">
            <v>1042</v>
          </cell>
          <cell r="H97">
            <v>0</v>
          </cell>
          <cell r="I97">
            <v>0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E98">
            <v>0</v>
          </cell>
          <cell r="F98">
            <v>0</v>
          </cell>
          <cell r="G98">
            <v>15</v>
          </cell>
          <cell r="H98">
            <v>0</v>
          </cell>
          <cell r="I98">
            <v>0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E99">
            <v>0</v>
          </cell>
          <cell r="F99">
            <v>0</v>
          </cell>
          <cell r="G99">
            <v>6</v>
          </cell>
          <cell r="H99">
            <v>0</v>
          </cell>
          <cell r="I99">
            <v>0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E100">
            <v>0</v>
          </cell>
          <cell r="F100">
            <v>0</v>
          </cell>
          <cell r="G100">
            <v>0</v>
          </cell>
          <cell r="H100">
            <v>4</v>
          </cell>
          <cell r="I100">
            <v>0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E101">
            <v>0</v>
          </cell>
          <cell r="F101">
            <v>0</v>
          </cell>
          <cell r="G101">
            <v>0</v>
          </cell>
          <cell r="H101">
            <v>234</v>
          </cell>
          <cell r="I101">
            <v>0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E102">
            <v>0</v>
          </cell>
          <cell r="F102">
            <v>0</v>
          </cell>
          <cell r="G102">
            <v>0</v>
          </cell>
          <cell r="H102">
            <v>32</v>
          </cell>
          <cell r="I102">
            <v>0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E103">
            <v>0</v>
          </cell>
          <cell r="F103">
            <v>0</v>
          </cell>
          <cell r="G103">
            <v>21</v>
          </cell>
          <cell r="H103">
            <v>40</v>
          </cell>
          <cell r="I103">
            <v>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E104">
            <v>0</v>
          </cell>
          <cell r="F104">
            <v>0</v>
          </cell>
          <cell r="G104">
            <v>0</v>
          </cell>
          <cell r="H104">
            <v>210</v>
          </cell>
          <cell r="I104">
            <v>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E105">
            <v>0</v>
          </cell>
          <cell r="F105">
            <v>0</v>
          </cell>
          <cell r="G105">
            <v>0</v>
          </cell>
          <cell r="H105">
            <v>12</v>
          </cell>
          <cell r="I105">
            <v>0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C106">
            <v>0</v>
          </cell>
          <cell r="D106" t="str">
            <v>EA</v>
          </cell>
          <cell r="E106">
            <v>0</v>
          </cell>
          <cell r="F106">
            <v>0</v>
          </cell>
          <cell r="G106">
            <v>0</v>
          </cell>
          <cell r="H106">
            <v>21</v>
          </cell>
          <cell r="I106">
            <v>0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E107">
            <v>0</v>
          </cell>
          <cell r="F107">
            <v>0</v>
          </cell>
          <cell r="G107">
            <v>30</v>
          </cell>
          <cell r="H107">
            <v>0</v>
          </cell>
          <cell r="I107">
            <v>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E108">
            <v>0</v>
          </cell>
          <cell r="F108">
            <v>0</v>
          </cell>
          <cell r="G108">
            <v>11</v>
          </cell>
          <cell r="H108">
            <v>0</v>
          </cell>
          <cell r="I108">
            <v>0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E109">
            <v>0</v>
          </cell>
          <cell r="F109">
            <v>0</v>
          </cell>
          <cell r="G109">
            <v>1134</v>
          </cell>
          <cell r="H109">
            <v>0</v>
          </cell>
          <cell r="I109">
            <v>0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E110">
            <v>0</v>
          </cell>
          <cell r="F110">
            <v>0</v>
          </cell>
          <cell r="G110">
            <v>16</v>
          </cell>
          <cell r="H110">
            <v>0</v>
          </cell>
          <cell r="I110">
            <v>0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E120">
            <v>0</v>
          </cell>
          <cell r="F120">
            <v>0</v>
          </cell>
          <cell r="G120">
            <v>1</v>
          </cell>
          <cell r="H120">
            <v>0</v>
          </cell>
          <cell r="I120">
            <v>0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E121">
            <v>0</v>
          </cell>
          <cell r="F121">
            <v>0</v>
          </cell>
          <cell r="G121">
            <v>1</v>
          </cell>
          <cell r="H121">
            <v>0</v>
          </cell>
          <cell r="I121">
            <v>0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E122">
            <v>0</v>
          </cell>
          <cell r="F122">
            <v>0</v>
          </cell>
          <cell r="G122">
            <v>1</v>
          </cell>
          <cell r="H122">
            <v>0</v>
          </cell>
          <cell r="I122">
            <v>0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E123">
            <v>0</v>
          </cell>
          <cell r="F123">
            <v>0</v>
          </cell>
          <cell r="G123">
            <v>1</v>
          </cell>
          <cell r="H123">
            <v>0</v>
          </cell>
          <cell r="I123">
            <v>0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E124">
            <v>0</v>
          </cell>
          <cell r="F124">
            <v>0</v>
          </cell>
          <cell r="G124">
            <v>1</v>
          </cell>
          <cell r="H124">
            <v>0</v>
          </cell>
          <cell r="I124">
            <v>0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E125">
            <v>0</v>
          </cell>
          <cell r="F125">
            <v>0</v>
          </cell>
          <cell r="G125">
            <v>1</v>
          </cell>
          <cell r="H125">
            <v>0</v>
          </cell>
          <cell r="I125">
            <v>0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E126">
            <v>0</v>
          </cell>
          <cell r="F126">
            <v>0</v>
          </cell>
          <cell r="G126">
            <v>1</v>
          </cell>
          <cell r="H126">
            <v>0</v>
          </cell>
          <cell r="I126">
            <v>0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E127">
            <v>0</v>
          </cell>
          <cell r="F127">
            <v>0</v>
          </cell>
          <cell r="G127">
            <v>0</v>
          </cell>
          <cell r="H127">
            <v>1</v>
          </cell>
          <cell r="I127">
            <v>0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E128">
            <v>0</v>
          </cell>
          <cell r="F128">
            <v>0</v>
          </cell>
          <cell r="G128">
            <v>0</v>
          </cell>
          <cell r="H128">
            <v>1</v>
          </cell>
          <cell r="I128">
            <v>0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E129">
            <v>0</v>
          </cell>
          <cell r="F129">
            <v>0</v>
          </cell>
          <cell r="G129">
            <v>0</v>
          </cell>
          <cell r="H129">
            <v>1</v>
          </cell>
          <cell r="I129">
            <v>0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E130">
            <v>0</v>
          </cell>
          <cell r="F130">
            <v>0</v>
          </cell>
          <cell r="G130">
            <v>0</v>
          </cell>
          <cell r="H130">
            <v>1</v>
          </cell>
          <cell r="I130">
            <v>0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E131">
            <v>0</v>
          </cell>
          <cell r="F131">
            <v>0</v>
          </cell>
          <cell r="G131">
            <v>0</v>
          </cell>
          <cell r="H131">
            <v>1</v>
          </cell>
          <cell r="I131">
            <v>0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E132">
            <v>0</v>
          </cell>
          <cell r="F132">
            <v>0</v>
          </cell>
          <cell r="G132">
            <v>0</v>
          </cell>
          <cell r="H132">
            <v>1</v>
          </cell>
          <cell r="I132">
            <v>0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E133">
            <v>0</v>
          </cell>
          <cell r="F133">
            <v>0</v>
          </cell>
          <cell r="G133">
            <v>0</v>
          </cell>
          <cell r="H133">
            <v>1</v>
          </cell>
          <cell r="I133">
            <v>0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E134">
            <v>0</v>
          </cell>
          <cell r="F134">
            <v>0</v>
          </cell>
          <cell r="G134">
            <v>0</v>
          </cell>
          <cell r="H134">
            <v>1</v>
          </cell>
          <cell r="I134">
            <v>0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E135">
            <v>0</v>
          </cell>
          <cell r="F135">
            <v>1</v>
          </cell>
          <cell r="G135">
            <v>0</v>
          </cell>
          <cell r="H135">
            <v>0</v>
          </cell>
          <cell r="I135">
            <v>0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E136">
            <v>0</v>
          </cell>
          <cell r="F136">
            <v>1</v>
          </cell>
          <cell r="G136">
            <v>0</v>
          </cell>
          <cell r="H136">
            <v>0</v>
          </cell>
          <cell r="I136">
            <v>0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E137">
            <v>0</v>
          </cell>
          <cell r="F137">
            <v>1</v>
          </cell>
          <cell r="G137">
            <v>0</v>
          </cell>
          <cell r="H137">
            <v>0</v>
          </cell>
          <cell r="I137">
            <v>0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E138">
            <v>0</v>
          </cell>
          <cell r="F138">
            <v>1</v>
          </cell>
          <cell r="G138">
            <v>0</v>
          </cell>
          <cell r="H138">
            <v>0</v>
          </cell>
          <cell r="I138">
            <v>0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E139">
            <v>0</v>
          </cell>
          <cell r="F139">
            <v>2</v>
          </cell>
          <cell r="G139">
            <v>0</v>
          </cell>
          <cell r="H139">
            <v>0</v>
          </cell>
          <cell r="I139">
            <v>0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E140">
            <v>0</v>
          </cell>
          <cell r="F140">
            <v>48</v>
          </cell>
          <cell r="G140">
            <v>0</v>
          </cell>
          <cell r="H140">
            <v>0</v>
          </cell>
          <cell r="I140">
            <v>0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30신설일위대가"/>
      <sheetName val="30집계표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카렌스센터계량기설치공사"/>
      <sheetName val="#REF"/>
      <sheetName val="교각계산"/>
      <sheetName val="S1"/>
      <sheetName val="일위대가(출입)"/>
      <sheetName val="업무분장"/>
      <sheetName val="PIPE"/>
      <sheetName val="FLANGE"/>
      <sheetName val="VALV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표지"/>
      <sheetName val="40총괄"/>
      <sheetName val="40집계"/>
      <sheetName val="산출3-동력"/>
      <sheetName val="산출4-전등"/>
      <sheetName val="산출9-TRAY"/>
      <sheetName val="3.일위대가표"/>
      <sheetName val="6.수량산출"/>
      <sheetName val="4.일위산출"/>
      <sheetName val="설직재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40총괄"/>
      <sheetName val="40집계"/>
      <sheetName val="Baby일위대가"/>
      <sheetName val="단가"/>
      <sheetName val="200"/>
      <sheetName val="공통자료"/>
      <sheetName val="금액내역서"/>
      <sheetName val="공사비집계"/>
      <sheetName val="단가 "/>
      <sheetName val="일위대가 (PM)"/>
      <sheetName val="노임"/>
      <sheetName val="C-직노1"/>
      <sheetName val="산출2-기기동력"/>
      <sheetName val="공사비예산서(토목분)"/>
      <sheetName val="말뚝지지력산정"/>
      <sheetName val="토목"/>
      <sheetName val="BOX 본체"/>
      <sheetName val="조명시설"/>
      <sheetName val="견적990322"/>
      <sheetName val="여과지동"/>
      <sheetName val="기초자료"/>
      <sheetName val="당초"/>
      <sheetName val="Sheet1"/>
      <sheetName val="내역서"/>
      <sheetName val="EKOG10건축"/>
      <sheetName val="배수유공블럭"/>
      <sheetName val="노임단가"/>
      <sheetName val="수량이동"/>
      <sheetName val="산출3-유도등"/>
      <sheetName val="산출2-동력"/>
      <sheetName val="산출2-피뢰침"/>
      <sheetName val="덤프"/>
      <sheetName val="단면 (2)"/>
      <sheetName val="archi(본사)"/>
      <sheetName val="관급자재집계표"/>
      <sheetName val="총괄내역서"/>
      <sheetName val="설치공사"/>
      <sheetName val="일위대가(계측기설치)"/>
      <sheetName val="40단가산출서"/>
      <sheetName val="3.공통공사대비"/>
      <sheetName val="산정표"/>
      <sheetName val="노무비 경비"/>
      <sheetName val="산재 안전"/>
      <sheetName val="단위수량"/>
      <sheetName val="중기일위대가"/>
      <sheetName val="골조시행"/>
      <sheetName val="1.설계조건"/>
      <sheetName val="옵션"/>
      <sheetName val="합산자재"/>
      <sheetName val="일대목차"/>
      <sheetName val="노임근거"/>
      <sheetName val="#REF"/>
      <sheetName val="집계표"/>
      <sheetName val="설계"/>
      <sheetName val="공사비증감"/>
      <sheetName val="토공계산서(부체도로)"/>
      <sheetName val="날개벽(시점좌측)"/>
      <sheetName val="수목표준대가"/>
      <sheetName val="Supplement2"/>
      <sheetName val="SG"/>
      <sheetName val="하수BOX이설"/>
      <sheetName val="DANGA"/>
      <sheetName val="자료입력"/>
      <sheetName val="전기"/>
      <sheetName val="A-4"/>
      <sheetName val="지급자재"/>
      <sheetName val="표지"/>
      <sheetName val="할증"/>
      <sheetName val="구조물철거타공정이월"/>
      <sheetName val="COVER"/>
      <sheetName val="가격조사서"/>
      <sheetName val="ELECTRIC"/>
      <sheetName val="CTEMCOST"/>
      <sheetName val="SCHEDULE"/>
      <sheetName val="경영상태"/>
      <sheetName val="대림경상68억"/>
      <sheetName val="DATE"/>
      <sheetName val="결과조달"/>
      <sheetName val="입찰안"/>
      <sheetName val="내역"/>
      <sheetName val="간선계산"/>
      <sheetName val="일위대가목차"/>
      <sheetName val="S003031"/>
      <sheetName val="__"/>
      <sheetName val="양수장(기계)"/>
      <sheetName val="원형맨홀수량"/>
      <sheetName val="woo(mac)"/>
      <sheetName val="N賃率-職"/>
      <sheetName val="직재"/>
      <sheetName val="수목단가"/>
      <sheetName val="자재단가"/>
      <sheetName val="인건-측정"/>
      <sheetName val="물가대비표"/>
      <sheetName val="토공A"/>
      <sheetName val="교각1"/>
      <sheetName val="현장관리비 산출내역"/>
      <sheetName val="평가데이터"/>
      <sheetName val="일반공사"/>
      <sheetName val="DATA"/>
      <sheetName val="자재단가비교표"/>
      <sheetName val="총괄표"/>
      <sheetName val="개요"/>
      <sheetName val="Macro(전선)"/>
      <sheetName val="철거산출근거"/>
      <sheetName val="기계내역"/>
      <sheetName val="준검 내역서"/>
      <sheetName val="직공비"/>
      <sheetName val="TEST1"/>
      <sheetName val="ENE-CAL 1"/>
      <sheetName val="집계"/>
      <sheetName val="기본일위"/>
      <sheetName val="직노"/>
      <sheetName val="내역서2안"/>
      <sheetName val="실행내역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관로토공집계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예가표"/>
      <sheetName val="plan&amp;section of foundation"/>
      <sheetName val="design criteria"/>
      <sheetName val="내역표지"/>
      <sheetName val="터파기및재료"/>
      <sheetName val="수량산출서"/>
      <sheetName val="1.설계기준"/>
      <sheetName val="T13(P68~72,78)"/>
      <sheetName val="연돌일위집계"/>
      <sheetName val="하부철근수량"/>
      <sheetName val="기초일위"/>
      <sheetName val="시설수량표"/>
      <sheetName val="시설일위"/>
      <sheetName val="식재수량표"/>
      <sheetName val="식재일위"/>
      <sheetName val="제경비율"/>
      <sheetName val="BOX_본체"/>
      <sheetName val="1.수인터널"/>
      <sheetName val="●내역"/>
      <sheetName val="건축단가"/>
      <sheetName val="일위목록"/>
      <sheetName val="기성내역서"/>
      <sheetName val="2F 회의실견적(5_14 일대)"/>
      <sheetName val="방조제+선착장+배수갑문+부대공+1-2방조제"/>
      <sheetName val="hvac(제어동)"/>
      <sheetName val="단가산출서"/>
      <sheetName val="BOQ(전체)"/>
      <sheetName val="저"/>
      <sheetName val="일집"/>
      <sheetName val="일위"/>
      <sheetName val="처리단락"/>
      <sheetName val="Macro(차단기)"/>
      <sheetName val="데이타"/>
      <sheetName val="Sheet9"/>
      <sheetName val="Sheet10"/>
      <sheetName val="간선"/>
      <sheetName val="발전기"/>
      <sheetName val="Sheet13"/>
      <sheetName val="Sheet14"/>
      <sheetName val="GEN"/>
      <sheetName val="환경기계공정표 (3)"/>
      <sheetName val="D-경비1"/>
      <sheetName val="data2"/>
      <sheetName val="패널"/>
      <sheetName val="4-3 보온 기본물량집계"/>
      <sheetName val="제직재"/>
      <sheetName val="설직재-1"/>
      <sheetName val="제-노임"/>
      <sheetName val="장비"/>
      <sheetName val="노무"/>
      <sheetName val="공내역"/>
      <sheetName val="내역및총괄"/>
      <sheetName val="수량산출서 갑지"/>
      <sheetName val="토공사"/>
      <sheetName val="설계내역서"/>
      <sheetName val="단면가정"/>
      <sheetName val="1호맨홀토공"/>
      <sheetName val="계산근거"/>
      <sheetName val="단가대비표"/>
      <sheetName val="대전21토목내역서"/>
      <sheetName val="SULKEA"/>
      <sheetName val="잔수량(작성)"/>
      <sheetName val="도급"/>
      <sheetName val="예산변경사항"/>
      <sheetName val="H-pile(298x299)"/>
      <sheetName val="H-pile(250x250)"/>
      <sheetName val="교량전기"/>
      <sheetName val="램머"/>
      <sheetName val="고창방향"/>
      <sheetName val="DATA98"/>
      <sheetName val="30신설일위대가"/>
      <sheetName val="30집계표"/>
      <sheetName val="공사원가"/>
      <sheetName val="기본"/>
      <sheetName val="국공유지및사유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BOX전기내역"/>
      <sheetName val="전체철근집계"/>
      <sheetName val="점수계산1-2"/>
      <sheetName val="252K444"/>
      <sheetName val="조명율표"/>
      <sheetName val="W-현원가"/>
      <sheetName val="배수공 주요자재 집계표"/>
      <sheetName val="공사내역"/>
      <sheetName val="자료"/>
      <sheetName val="DATE2001"/>
      <sheetName val="신우"/>
      <sheetName val="가도공"/>
      <sheetName val="노원열병합  건축공사기성내역서"/>
      <sheetName val="CODE"/>
      <sheetName val="Recovered_Sheet22"/>
      <sheetName val="Recovered_Sheet21"/>
      <sheetName val="Recovered_Sheet37"/>
      <sheetName val="Sheet1 (2)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투찰금액"/>
      <sheetName val="설계명세서"/>
      <sheetName val="sw1"/>
      <sheetName val="포장공"/>
      <sheetName val="P-J"/>
      <sheetName val="수량산출서(전기계장)"/>
      <sheetName val="전계가"/>
      <sheetName val="guard(mac)"/>
      <sheetName val="교각계산"/>
      <sheetName val="2006기계경비산출표"/>
      <sheetName val="Sheet4"/>
      <sheetName val="주방환기"/>
      <sheetName val="PAD TR보호대기초"/>
      <sheetName val="가로등기초"/>
      <sheetName val="HANDHOLE(2)"/>
      <sheetName val="단가 및 재료비"/>
      <sheetName val="신당동집계표"/>
      <sheetName val="IMPEADENCE MAP 취수장"/>
      <sheetName val="배관단가조사서"/>
      <sheetName val="1062-X방향 "/>
      <sheetName val="견적서"/>
      <sheetName val="교통신호등"/>
      <sheetName val="노무비"/>
      <sheetName val="VXXXXX"/>
      <sheetName val="6호기"/>
      <sheetName val="입출재고현황 (2)"/>
      <sheetName val="TYPE A"/>
      <sheetName val="MCC제원"/>
      <sheetName val="EQ-R1"/>
      <sheetName val="6PILE  (돌출)"/>
      <sheetName val="Pier 3"/>
      <sheetName val="INPUT"/>
      <sheetName val="변경내역대비표(2)"/>
      <sheetName val="내역분개"/>
      <sheetName val="Sheet2"/>
      <sheetName val="I一般比"/>
      <sheetName val="모델링"/>
      <sheetName val="하중계산"/>
      <sheetName val="노무비 근거"/>
      <sheetName val="E01-02(EV-1-LBS)"/>
      <sheetName val="esc"/>
      <sheetName val="아파트기별"/>
      <sheetName val="공리일"/>
      <sheetName val="IW-LIST"/>
      <sheetName val="BweData"/>
      <sheetName val="대운산출"/>
      <sheetName val="교각토공"/>
      <sheetName val="약품공급2"/>
      <sheetName val="1단계"/>
      <sheetName val="집계표(OPTION)"/>
      <sheetName val="인건비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외주현황9905"/>
      <sheetName val="별표"/>
      <sheetName val="자재조사표"/>
      <sheetName val="대비"/>
      <sheetName val="수질정화시설"/>
      <sheetName val="견적"/>
      <sheetName val="공예을"/>
      <sheetName val="공종별집계표"/>
      <sheetName val="공종별세부사항"/>
      <sheetName val="공종별내역서(견적용)"/>
      <sheetName val="금호"/>
      <sheetName val="을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실행분개"/>
      <sheetName val="COPING"/>
      <sheetName val="D-3109"/>
      <sheetName val="부하(성남)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설산1.나"/>
      <sheetName val="본사S"/>
      <sheetName val="부속동"/>
      <sheetName val="000000"/>
      <sheetName val="J01"/>
      <sheetName val="목표세부명세"/>
      <sheetName val="MAIN"/>
      <sheetName val="원가(총괄-4단지)"/>
      <sheetName val="산근"/>
      <sheetName val="중기비"/>
      <sheetName val="부하계산서"/>
      <sheetName val="I.설계조건"/>
      <sheetName val="주형"/>
      <sheetName val="3.바닥판설계"/>
      <sheetName val="교대(A1-A2)"/>
      <sheetName val="공사원가계산서"/>
      <sheetName val="FORM-0"/>
      <sheetName val="프랜트면허"/>
      <sheetName val="토목주소"/>
      <sheetName val="전체"/>
      <sheetName val="J형측구단위수량"/>
      <sheetName val="WORK"/>
      <sheetName val="APT"/>
      <sheetName val="견적단가"/>
      <sheetName val="공량산출서"/>
      <sheetName val="TYPE-A"/>
      <sheetName val="1.0표준품셈"/>
      <sheetName val="1.0계산품셈"/>
      <sheetName val="H-PILE 박기"/>
      <sheetName val="AAA"/>
      <sheetName val="부안일위"/>
      <sheetName val="식생블럭단위수량"/>
      <sheetName val="3.하중산정4.지지력"/>
      <sheetName val="철근단면적"/>
      <sheetName val="옹벽"/>
      <sheetName val="기계경비(시간당)"/>
      <sheetName val="설계명세서(선로)"/>
      <sheetName val="EP0618"/>
      <sheetName val="정부노임단가"/>
      <sheetName val="단가산출"/>
      <sheetName val="REINF."/>
      <sheetName val="횡배수관토공수량"/>
      <sheetName val="1 자원총괄"/>
      <sheetName val="Sheet6"/>
      <sheetName val="총괄"/>
      <sheetName val="공종별내역서"/>
      <sheetName val="사급자재"/>
      <sheetName val="설계내역"/>
      <sheetName val="토공정보"/>
      <sheetName val="기둥(원형)"/>
      <sheetName val="ABUT수량-A1"/>
      <sheetName val="관급자재"/>
      <sheetName val="이전비"/>
      <sheetName val="원가계산서"/>
      <sheetName val="맨홀수량"/>
      <sheetName val="9"/>
      <sheetName val="사진대지"/>
      <sheetName val="수로단위수량"/>
      <sheetName val="SP-B1"/>
      <sheetName val="BID"/>
      <sheetName val="Sheet15"/>
      <sheetName val="토 적 표"/>
      <sheetName val="감가상각"/>
      <sheetName val="LOAD 5 Wind "/>
      <sheetName val="0708"/>
      <sheetName val="J直材4"/>
      <sheetName val="1.우편집중내역서"/>
      <sheetName val="연습"/>
      <sheetName val="결재판"/>
      <sheetName val="변화치수"/>
      <sheetName val="취수탑"/>
      <sheetName val="참조(X)"/>
      <sheetName val="허용전류-IEC DATA"/>
      <sheetName val="2. 차단기 용량계산"/>
      <sheetName val="3.3 전력간선 굵기"/>
      <sheetName val="1.4 부하계산서(환산계수)"/>
      <sheetName val="2.  단락전류의 계산"/>
      <sheetName val="1.2 부하계산서"/>
      <sheetName val="화전내"/>
      <sheetName val="기초공"/>
      <sheetName val="문학간접"/>
      <sheetName val="c_balju"/>
      <sheetName val="단가산출2"/>
      <sheetName val="자재"/>
      <sheetName val="산근1"/>
      <sheetName val="내역서(당초변경)"/>
      <sheetName val="소야공정계획표"/>
      <sheetName val="마감사양"/>
      <sheetName val="전력구구조물산근"/>
      <sheetName val="원가계산서_"/>
      <sheetName val="1st"/>
      <sheetName val="AP1"/>
      <sheetName val="사전공사"/>
      <sheetName val="계화총괄"/>
      <sheetName val="계화배수(3대)"/>
      <sheetName val="변경공종별내역서"/>
      <sheetName val="결재갑지"/>
      <sheetName val="일위대가(건축)"/>
      <sheetName val="MEXICO-C"/>
      <sheetName val="U-TYPE(1)"/>
      <sheetName val="단면_(2)"/>
      <sheetName val="준검_내역서"/>
      <sheetName val="96까지"/>
      <sheetName val="97년"/>
      <sheetName val="98이후"/>
      <sheetName val="결재란"/>
      <sheetName val="3지구단위"/>
      <sheetName val="간접비"/>
      <sheetName val="시멘트"/>
      <sheetName val="손익분석"/>
      <sheetName val="플랜트 설치"/>
      <sheetName val="부대공Ⅱ"/>
      <sheetName val="COST"/>
      <sheetName val="기초단가"/>
      <sheetName val="노단"/>
      <sheetName val="합천내역"/>
      <sheetName val="수입"/>
      <sheetName val="배관내역"/>
      <sheetName val="주경기-오배수"/>
      <sheetName val="_REF"/>
      <sheetName val="노임조정"/>
      <sheetName val="품셈TABLE"/>
      <sheetName val="경산"/>
      <sheetName val="SLAB&quot;1&quot;"/>
      <sheetName val="EQUIPMENT -2"/>
      <sheetName val="설직재_1"/>
      <sheetName val=" 상부공통집계(총괄)"/>
      <sheetName val="내역서(펌프장)"/>
      <sheetName val="B"/>
      <sheetName val="DATA1"/>
      <sheetName val="퇴비산출근거"/>
      <sheetName val="예정(3)"/>
      <sheetName val="동원(3)"/>
      <sheetName val="단면치수"/>
      <sheetName val="설계개요"/>
      <sheetName val="금융비용"/>
      <sheetName val="적용단가"/>
      <sheetName val="ilch"/>
      <sheetName val="1.2단락전류"/>
      <sheetName val="산출및내역"/>
      <sheetName val="수량산출"/>
      <sheetName val="분전반"/>
      <sheetName val="견적대비표"/>
      <sheetName val="금융"/>
      <sheetName val="DIRECT WORK"/>
      <sheetName val="chitimc"/>
      <sheetName val="출자한도"/>
      <sheetName val="본사공가현황"/>
      <sheetName val="조도계산(1)"/>
      <sheetName val="MATRLDATA"/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하천제원"/>
      <sheetName val="홍보비디오"/>
      <sheetName val="인건비 "/>
      <sheetName val="E01_02_EV_1_LBS_"/>
      <sheetName val="단락전류-A"/>
      <sheetName val="의뢰서"/>
      <sheetName val=""/>
      <sheetName val="단"/>
      <sheetName val="99노임기준"/>
      <sheetName val="일위대가 (PMIS)"/>
      <sheetName val="총괄원가계산서"/>
      <sheetName val="총괄원가계산서 (업체제공)"/>
      <sheetName val="품"/>
      <sheetName val="적용기준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설계설명"/>
      <sheetName val="예정공정"/>
      <sheetName val="동원"/>
      <sheetName val="총(관로+케이블)"/>
      <sheetName val="총공사"/>
      <sheetName val="준공내역서(총괄)"/>
      <sheetName val="준공내역서"/>
      <sheetName val="지입자재"/>
      <sheetName val="일위대가 (2)"/>
      <sheetName val="자재근거"/>
      <sheetName val="일위대가산출근거"/>
      <sheetName val="공구손료"/>
      <sheetName val="소요노력"/>
      <sheetName val="MdlSul"/>
      <sheetName val="공정코드"/>
      <sheetName val="9.2단가산출서"/>
      <sheetName val="손료"/>
      <sheetName val="부대"/>
      <sheetName val="일위CODE"/>
      <sheetName val="재료-CODE"/>
      <sheetName val="하조서"/>
      <sheetName val="토목단가"/>
      <sheetName val="물가"/>
      <sheetName val="제경비(3차분)"/>
      <sheetName val="갑지(추정)"/>
      <sheetName val="원가계산서구조조정"/>
      <sheetName val="9509"/>
      <sheetName val="토목수량(공정)"/>
      <sheetName val="공종단가"/>
      <sheetName val="증감대비"/>
      <sheetName val="품셈(기초)"/>
      <sheetName val="설계예산내역서"/>
      <sheetName val="보차도경계석"/>
      <sheetName val="PIPE"/>
      <sheetName val="설계예산2"/>
      <sheetName val="현장지지물물량"/>
      <sheetName val="실행기성 갑지"/>
      <sheetName val="지수"/>
      <sheetName val="설비단가표"/>
      <sheetName val="전기공사-공종구분"/>
      <sheetName val="전기자료"/>
      <sheetName val="설계조건"/>
      <sheetName val="연장산출서"/>
      <sheetName val="관기초단위수량( type A)"/>
      <sheetName val="관기초단위수량( type B)"/>
      <sheetName val="관기초단위수량(type C)"/>
      <sheetName val="관기초단위수량(type D"/>
      <sheetName val="관기초단위수량(type E)"/>
      <sheetName val="LD"/>
      <sheetName val="약전닥트"/>
      <sheetName val="건축부하"/>
      <sheetName val="일지-H"/>
      <sheetName val="FA설치명세"/>
      <sheetName val="김포IO"/>
      <sheetName val="설계예산서"/>
      <sheetName val="VS P-Q"/>
      <sheetName val="2.단가산출서(총괄)"/>
      <sheetName val="5.일위대가"/>
      <sheetName val="건내역(초)"/>
      <sheetName val="CAB_OD"/>
      <sheetName val="설명서 "/>
      <sheetName val="총괄집계표"/>
      <sheetName val="귀래 설계 공내역서"/>
      <sheetName val="하수급견적대비"/>
      <sheetName val="예산내역서"/>
      <sheetName val="L형옹벽단위수량(35)"/>
      <sheetName val="L형옹벽단위수량(25)"/>
      <sheetName val="집"/>
      <sheetName val="대포2교접속"/>
      <sheetName val="관개"/>
      <sheetName val="표지설명"/>
      <sheetName val="COVERSHEET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입력시트"/>
    </sheetNames>
    <sheetDataSet>
      <sheetData sheetId="0" refreshError="1">
        <row r="732">
          <cell r="A732" t="str">
            <v>K02</v>
          </cell>
          <cell r="B732">
            <v>47</v>
          </cell>
          <cell r="C732">
            <v>0</v>
          </cell>
          <cell r="D732" t="str">
            <v>제 47 호표</v>
          </cell>
          <cell r="E732" t="str">
            <v>프라임코팅</v>
          </cell>
          <cell r="F732">
            <v>0</v>
          </cell>
          <cell r="G732">
            <v>0</v>
          </cell>
          <cell r="H732" t="str">
            <v>MC-1</v>
          </cell>
          <cell r="I732">
            <v>0</v>
          </cell>
          <cell r="J732">
            <v>0</v>
          </cell>
          <cell r="K732">
            <v>0</v>
          </cell>
          <cell r="L732" t="str">
            <v>근거 : 건설12-11</v>
          </cell>
          <cell r="M732">
            <v>0</v>
          </cell>
          <cell r="N732">
            <v>0</v>
          </cell>
          <cell r="O732">
            <v>0</v>
          </cell>
          <cell r="P732">
            <v>0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C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C735">
            <v>0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>
            <v>0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C737">
            <v>0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1">
          <cell r="D741" t="str">
            <v>보통인부</v>
          </cell>
          <cell r="E741">
            <v>0</v>
          </cell>
          <cell r="F741" t="str">
            <v>인</v>
          </cell>
          <cell r="G741">
            <v>0.12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34900</v>
          </cell>
          <cell r="M741">
            <v>4188</v>
          </cell>
          <cell r="N741">
            <v>0</v>
          </cell>
          <cell r="O741">
            <v>0</v>
          </cell>
          <cell r="P741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B745">
            <v>0</v>
          </cell>
          <cell r="C745" t="str">
            <v>K02</v>
          </cell>
          <cell r="D745" t="str">
            <v>계</v>
          </cell>
          <cell r="E745" t="str">
            <v>제 47 호표</v>
          </cell>
          <cell r="F745">
            <v>0</v>
          </cell>
          <cell r="G745">
            <v>0</v>
          </cell>
          <cell r="H745">
            <v>0</v>
          </cell>
          <cell r="I745">
            <v>14440</v>
          </cell>
          <cell r="J745">
            <v>0</v>
          </cell>
          <cell r="K745">
            <v>0</v>
          </cell>
          <cell r="L745">
            <v>0</v>
          </cell>
          <cell r="M745">
            <v>6916</v>
          </cell>
          <cell r="N745">
            <v>0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 xml:space="preserve"> </v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0">
          <cell r="D1410" t="str">
            <v>용접공</v>
          </cell>
          <cell r="E1410">
            <v>0</v>
          </cell>
          <cell r="F1410" t="str">
            <v>인</v>
          </cell>
          <cell r="G1410">
            <v>0.54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65500</v>
          </cell>
          <cell r="M1410">
            <v>35370</v>
          </cell>
          <cell r="N1410">
            <v>0</v>
          </cell>
          <cell r="O1410">
            <v>0</v>
          </cell>
          <cell r="P1410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C1516">
            <v>0</v>
          </cell>
          <cell r="D1516" t="str">
            <v>제 101 호표</v>
          </cell>
          <cell r="E1516" t="str">
            <v>인력 터파기(풍화암 및 연암)</v>
          </cell>
          <cell r="F1516">
            <v>0</v>
          </cell>
          <cell r="G1516">
            <v>0</v>
          </cell>
          <cell r="H1516" t="str">
            <v>인력(2-3)</v>
          </cell>
          <cell r="I1516">
            <v>0</v>
          </cell>
          <cell r="J1516">
            <v>0</v>
          </cell>
          <cell r="K1516">
            <v>0</v>
          </cell>
          <cell r="L1516" t="str">
            <v>근거 : 토공3-1</v>
          </cell>
          <cell r="M1516">
            <v>0</v>
          </cell>
          <cell r="N1516">
            <v>0</v>
          </cell>
          <cell r="O1516">
            <v>0</v>
          </cell>
          <cell r="P1516">
            <v>0</v>
          </cell>
          <cell r="Q1516" t="str">
            <v>단위 :㎥</v>
          </cell>
        </row>
        <row r="1517">
          <cell r="A1517" t="str">
            <v xml:space="preserve"> </v>
          </cell>
          <cell r="B1517">
            <v>0</v>
          </cell>
          <cell r="C1517">
            <v>0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C1519">
            <v>0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C1520">
            <v>0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7">
          <cell r="D1527" t="str">
            <v>할석공</v>
          </cell>
          <cell r="E1527">
            <v>0</v>
          </cell>
          <cell r="F1527" t="str">
            <v>인</v>
          </cell>
          <cell r="G1527">
            <v>2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65700</v>
          </cell>
          <cell r="M1527">
            <v>131400</v>
          </cell>
          <cell r="N1527">
            <v>0</v>
          </cell>
          <cell r="O1527">
            <v>0</v>
          </cell>
          <cell r="P1527">
            <v>131400</v>
          </cell>
          <cell r="Q1527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B1529">
            <v>0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166300</v>
          </cell>
          <cell r="N1529">
            <v>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/>
      <sheetData sheetId="368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덕도집계"/>
      <sheetName val="덕도"/>
      <sheetName val="INPUT(덕도방향-시점)"/>
    </sheetNames>
    <sheetDataSet>
      <sheetData sheetId="0"/>
      <sheetData sheetId="1"/>
      <sheetData sheetId="2"/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2000년1차"/>
      <sheetName val="전체_1설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INPUT(덕도방향-시점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내역서"/>
      <sheetName val="공사원가계산서"/>
      <sheetName val="ITEM"/>
      <sheetName val="교각계산"/>
      <sheetName val="정부노임단가"/>
      <sheetName val="Y-WORK"/>
      <sheetName val="Sheet1"/>
      <sheetName val="직노"/>
      <sheetName val="woo(mac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구조뮬총괄"/>
      <sheetName val="구조물철근집계"/>
      <sheetName val="본선 집계표"/>
      <sheetName val="BOX철근"/>
      <sheetName val="수질정화시설"/>
      <sheetName val="유출집계"/>
      <sheetName val="유출철근"/>
      <sheetName val="유출삽도"/>
      <sheetName val="유출"/>
      <sheetName val="유,가 집계"/>
      <sheetName val="유,가삽도"/>
      <sheetName val="유,가철근"/>
      <sheetName val="유입"/>
      <sheetName val="가동보"/>
      <sheetName val="유입하수box계표"/>
      <sheetName val="유입하수철근"/>
      <sheetName val="유입하수수량"/>
      <sheetName val="유출관수량집계표"/>
      <sheetName val="유출관철근"/>
      <sheetName val="유출관수량"/>
      <sheetName val="주제어집계표"/>
      <sheetName val="주제철근"/>
      <sheetName val="주제어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설계내역서"/>
      <sheetName val="현장경비"/>
      <sheetName val="#REF"/>
      <sheetName val="단가"/>
      <sheetName val="교대(A1-A2)"/>
      <sheetName val="공사개요"/>
      <sheetName val="Dae_Jiju"/>
      <sheetName val="Sikje_ingun"/>
      <sheetName val="TREE_D"/>
      <sheetName val="건축내역"/>
      <sheetName val="내역서"/>
      <sheetName val="대비"/>
      <sheetName val="일위대가"/>
      <sheetName val="실행내역"/>
      <sheetName val="교대(A1)"/>
      <sheetName val="견적의뢰서"/>
      <sheetName val="배수공"/>
      <sheetName val="집계표"/>
      <sheetName val="기초1"/>
      <sheetName val="부하(성남)"/>
      <sheetName val="Sheet1 (2)"/>
      <sheetName val="사용성검토"/>
      <sheetName val="가격조사서"/>
      <sheetName val="청천내"/>
      <sheetName val="해평견적"/>
      <sheetName val="Sheet1"/>
      <sheetName val="EUL"/>
      <sheetName val="대림경상68억"/>
      <sheetName val="ASALTOTA"/>
      <sheetName val="TEST1"/>
      <sheetName val="공종별"/>
      <sheetName val="노임"/>
      <sheetName val="물가변동 총괄서"/>
      <sheetName val="수량조서(신)"/>
      <sheetName val="금액내역서"/>
      <sheetName val="별표총괄"/>
      <sheetName val="총괄내역서"/>
      <sheetName val="BID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부하계산서"/>
      <sheetName val="부속동"/>
      <sheetName val="공사비총괄표"/>
      <sheetName val="공문"/>
      <sheetName val="정SW_원_"/>
      <sheetName val="양수장(기계)"/>
      <sheetName val="일H35Y4"/>
      <sheetName val="수량집계"/>
      <sheetName val="재료비"/>
      <sheetName val="시공여유율"/>
      <sheetName val="실행철강하도"/>
      <sheetName val="제수"/>
      <sheetName val="공기"/>
      <sheetName val="제잡비"/>
      <sheetName val="인사자료총집계"/>
      <sheetName val="공사비예산서(토목분)"/>
      <sheetName val="현황산출서"/>
      <sheetName val="인건비"/>
      <sheetName val="설계조건"/>
      <sheetName val="장비집계"/>
      <sheetName val="조명시설"/>
      <sheetName val="증감내역서"/>
      <sheetName val="노무비계"/>
      <sheetName val="저"/>
      <sheetName val="프랜트면허"/>
      <sheetName val="토목주소"/>
      <sheetName val="Sheet17"/>
      <sheetName val="취수탑"/>
      <sheetName val="노임단가"/>
      <sheetName val="7.1유효폭"/>
      <sheetName val="도시가스현황"/>
      <sheetName val="맨홀수량"/>
      <sheetName val="허용전류-IEC"/>
      <sheetName val="허용전류-IEC DATA"/>
      <sheetName val="MIJIBI"/>
      <sheetName val="현장관리비"/>
      <sheetName val="정부노임단가"/>
      <sheetName val="36+45-113-18+19+20I"/>
      <sheetName val="갑지1"/>
      <sheetName val="내역"/>
      <sheetName val="간접"/>
      <sheetName val="단위단가"/>
      <sheetName val="중기사용료"/>
      <sheetName val="새공통"/>
      <sheetName val="대전-교대(A1-A2)"/>
      <sheetName val="동력부하계산"/>
      <sheetName val="Sheet3"/>
      <sheetName val="변경내역대비표(2)"/>
      <sheetName val="단면 (2)"/>
      <sheetName val="경비"/>
      <sheetName val="도급"/>
      <sheetName val="데이타"/>
      <sheetName val="방배동내역(한영)"/>
      <sheetName val="평가데이터"/>
      <sheetName val="DATE"/>
      <sheetName val="노무비단가"/>
      <sheetName val="단면치수"/>
      <sheetName val="건축공사실행"/>
      <sheetName val="토사(PE)"/>
      <sheetName val="구조물견적"/>
      <sheetName val="시설일위"/>
      <sheetName val="식재수량표"/>
      <sheetName val="식재일위"/>
      <sheetName val="장비"/>
      <sheetName val="산근1"/>
      <sheetName val="노무"/>
      <sheetName val="자재"/>
      <sheetName val="지급자재"/>
      <sheetName val="총공사내역서"/>
      <sheetName val="물가시세"/>
      <sheetName val="자료"/>
      <sheetName val="Y-WORK"/>
      <sheetName val="CTEMCOST"/>
      <sheetName val="물량"/>
      <sheetName val="현장관리비 산출내역"/>
      <sheetName val="기본단가"/>
      <sheetName val="3.공통공사대비"/>
      <sheetName val="D01"/>
      <sheetName val="D02"/>
      <sheetName val="본선 토공 분배표"/>
      <sheetName val="전기"/>
      <sheetName val="INPUT"/>
      <sheetName val="수량3"/>
      <sheetName val="EQUIP LIST"/>
      <sheetName val="뚝토공"/>
      <sheetName val="6PILE  (돌출)"/>
      <sheetName val="000000"/>
      <sheetName val="적용률"/>
      <sheetName val="변수데이타"/>
      <sheetName val="특수선일위대가"/>
      <sheetName val="갑지(추정)"/>
      <sheetName val="JUCKEYK"/>
      <sheetName val="구조물철거타공정이월"/>
      <sheetName val="1-1"/>
      <sheetName val="표지"/>
      <sheetName val="영동(D)"/>
      <sheetName val="유기공정"/>
      <sheetName val="Sheet2"/>
      <sheetName val="바닥판"/>
      <sheetName val="장비내역서"/>
      <sheetName val="기계경비일람"/>
      <sheetName val="출자한도"/>
      <sheetName val="침하계"/>
      <sheetName val="대로근거"/>
      <sheetName val="중로근거"/>
      <sheetName val="경비2내역"/>
      <sheetName val="을 2"/>
      <sheetName val="을 1"/>
      <sheetName val="토공 갑지"/>
      <sheetName val="찍기"/>
      <sheetName val="별표"/>
      <sheetName val="자재조사표"/>
      <sheetName val="주식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BOX 본체"/>
      <sheetName val="원형1호맨홀토공수량"/>
      <sheetName val="MAT"/>
      <sheetName val="설계개요"/>
      <sheetName val="예가표"/>
      <sheetName val="CIVIL"/>
      <sheetName val="단가비교표"/>
      <sheetName val="단가조사표"/>
      <sheetName val="각사별공사비분개 "/>
      <sheetName val="70%"/>
      <sheetName val="식재인부"/>
      <sheetName val="내역1"/>
      <sheetName val="총괄표"/>
      <sheetName val="1,2,3,4,5단위수량"/>
      <sheetName val="자재단가"/>
      <sheetName val="기계경비(시간당)"/>
      <sheetName val="램머"/>
      <sheetName val="SG"/>
      <sheetName val="설계흐름도"/>
      <sheetName val="TB-내역서"/>
      <sheetName val="2006납품"/>
      <sheetName val="Sheet5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 "/>
      <sheetName val="WORK"/>
      <sheetName val="자재수량"/>
      <sheetName val="입찰안"/>
      <sheetName val="차액보증"/>
      <sheetName val="COVER-P"/>
      <sheetName val="9811"/>
      <sheetName val="L-type"/>
      <sheetName val="6호기"/>
      <sheetName val="수량산출"/>
      <sheetName val="일위대가표"/>
      <sheetName val="연돌일위집계"/>
      <sheetName val="정렬"/>
      <sheetName val="일년TOTAL"/>
      <sheetName val="터널전기"/>
      <sheetName val="해외법인"/>
      <sheetName val="발생토"/>
      <sheetName val="마감사양"/>
      <sheetName val="D-3109"/>
      <sheetName val="ABUT수량-A1"/>
      <sheetName val="1.취수장"/>
      <sheetName val="터널조도"/>
      <sheetName val="간접비"/>
      <sheetName val="S1"/>
      <sheetName val="9GNG운반"/>
      <sheetName val="현장지지물물량"/>
      <sheetName val="기기리스트"/>
      <sheetName val="노임이"/>
      <sheetName val="계수시트"/>
      <sheetName val="산출금액내역"/>
      <sheetName val="견적대비표"/>
      <sheetName val="공내역서"/>
      <sheetName val="단위중기"/>
      <sheetName val="제경비"/>
      <sheetName val="실적"/>
      <sheetName val="입력(K0)"/>
      <sheetName val="노무비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골조시행"/>
      <sheetName val="용수간선"/>
      <sheetName val="Pier 3"/>
      <sheetName val="간선계산"/>
      <sheetName val="관로토공"/>
      <sheetName val="1호맨홀토공"/>
      <sheetName val="신천교(음성)"/>
      <sheetName val="배명(단가)"/>
      <sheetName val="Sheet4"/>
      <sheetName val="공문(신)"/>
      <sheetName val="3련 BOX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와동25-3(변경)"/>
      <sheetName val="기성금내역서"/>
      <sheetName val="외자배분"/>
      <sheetName val="외자내역"/>
      <sheetName val="소요자재"/>
      <sheetName val="노무산출서"/>
      <sheetName val="구성비"/>
      <sheetName val="기성집계"/>
      <sheetName val="결재갑지"/>
      <sheetName val="일위대가(건축)"/>
      <sheetName val="표준건축비"/>
      <sheetName val="전체"/>
      <sheetName val="BOX(1.5X1.5)"/>
      <sheetName val="수목단가"/>
      <sheetName val="시설수량표"/>
      <sheetName val="기초단가"/>
      <sheetName val="조건표"/>
      <sheetName val="을"/>
      <sheetName val="자바라1"/>
      <sheetName val="해외 연수비용 계산-삭제"/>
      <sheetName val="해외 기술훈련비 (합계)"/>
      <sheetName val="금융비용"/>
      <sheetName val="암거날개벽"/>
      <sheetName val="기초"/>
      <sheetName val="U-TYPE(1)"/>
      <sheetName val="맨홀토공산출"/>
      <sheetName val="부도어음"/>
      <sheetName val="7-3단면_상시"/>
      <sheetName val="투자효율분석"/>
      <sheetName val="설계명세서"/>
      <sheetName val="2"/>
      <sheetName val="2000년1차"/>
      <sheetName val="FORM-0"/>
      <sheetName val="1ST"/>
      <sheetName val="중기일위대가"/>
      <sheetName val="12호기내역서(건축분)"/>
      <sheetName val="옹벽(수량)"/>
      <sheetName val="결과조달"/>
      <sheetName val="Sheet6"/>
      <sheetName val="Total"/>
      <sheetName val="장비투입 (2)"/>
      <sheetName val="일위대가목차"/>
      <sheetName val="시설물일위"/>
      <sheetName val="옹벽수량집계"/>
      <sheetName val="1SPAN"/>
      <sheetName val="품셈TABLE"/>
      <sheetName val="철거산출근거"/>
      <sheetName val="K55수출"/>
      <sheetName val="c_balju"/>
      <sheetName val="CC16-내역서"/>
      <sheetName val="변경내역"/>
      <sheetName val="단가산출1"/>
      <sheetName val="단가산출2"/>
      <sheetName val="수정2"/>
      <sheetName val="기경집계"/>
      <sheetName val="수량집계표"/>
      <sheetName val="공종별수량집계"/>
      <sheetName val="매립"/>
      <sheetName val="Baby일위대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근거"/>
      <sheetName val="적용단가"/>
      <sheetName val="TYPE A"/>
      <sheetName val="기둥(원형)"/>
      <sheetName val="T기성9605"/>
      <sheetName val="영업2"/>
      <sheetName val="1안98Billing"/>
      <sheetName val="WEON"/>
      <sheetName val="5사남"/>
      <sheetName val="설계기준"/>
      <sheetName val="DANGA"/>
      <sheetName val="전기일위대가"/>
      <sheetName val="2000년 공정표"/>
      <sheetName val="신림자금"/>
      <sheetName val="산출내역서집계표"/>
      <sheetName val="일위대가(가설)"/>
      <sheetName val="국공유지및사유지"/>
      <sheetName val="방송(체육관)"/>
      <sheetName val="9"/>
      <sheetName val="설비원가"/>
      <sheetName val="유림골조"/>
      <sheetName val="장문교(대전)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식재"/>
      <sheetName val="시설물"/>
      <sheetName val="식재출력용"/>
      <sheetName val="유지관리"/>
      <sheetName val="단기차입금"/>
      <sheetName val="교대시점"/>
      <sheetName val="비탈면보호공수량산출"/>
      <sheetName val="목표세부명세"/>
      <sheetName val="°©Áö"/>
      <sheetName val="WEIGHT LIST"/>
      <sheetName val="POL6차-PIPING"/>
      <sheetName val="산#2-1 (2)"/>
      <sheetName val="산#3-1"/>
      <sheetName val="간접1"/>
      <sheetName val="메서,변+증"/>
      <sheetName val="경영상태"/>
      <sheetName val="96까지"/>
      <sheetName val="97년"/>
      <sheetName val="98이후"/>
      <sheetName val="수량명세서"/>
      <sheetName val="#10거푸집유로폼(0~7m)"/>
      <sheetName val="상부하중"/>
      <sheetName val="풍하중1"/>
      <sheetName val="공사내역"/>
      <sheetName val="포장물량집계"/>
      <sheetName val="날개벽수량표"/>
      <sheetName val="L형옹벽단위수량(35)"/>
      <sheetName val="L형옹벽단위수량(25)"/>
      <sheetName val="광산내역"/>
      <sheetName val="건축"/>
      <sheetName val="교각계산"/>
      <sheetName val="원가1(기계)"/>
      <sheetName val="C &amp; G RHS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부대내역"/>
      <sheetName val="Man Hole"/>
      <sheetName val="1공구 건정토건 토공"/>
      <sheetName val="F4-F7"/>
      <sheetName val="입찰내역"/>
      <sheetName val="날개벽(시점좌측)"/>
      <sheetName val="실시공"/>
      <sheetName val="예산총괄표"/>
      <sheetName val="선로정수계산"/>
      <sheetName val="수문보고"/>
      <sheetName val="참조"/>
      <sheetName val="공종별집계표"/>
      <sheetName val="증감대비"/>
      <sheetName val="변경원가서갑"/>
      <sheetName val="수질정화시설"/>
      <sheetName val="기지국"/>
      <sheetName val="기성내역"/>
      <sheetName val="간지"/>
      <sheetName val="신우"/>
      <sheetName val="과천MAIN"/>
      <sheetName val="물량표"/>
      <sheetName val="L_type"/>
      <sheetName val="산근터빈"/>
      <sheetName val="수리결과"/>
      <sheetName val="도장수량(하1)"/>
      <sheetName val="주형"/>
      <sheetName val="산출서양식01"/>
      <sheetName val="2연BOX"/>
      <sheetName val="Process Piping"/>
      <sheetName val="BQ(실행)"/>
      <sheetName val="품셈기준"/>
      <sheetName val="토공산출(주차장)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설계서"/>
      <sheetName val="TYPE-A"/>
      <sheetName val="설비"/>
      <sheetName val="CON포장수량"/>
      <sheetName val="ACUNIT"/>
      <sheetName val="CONUNIT"/>
      <sheetName val="포장공"/>
      <sheetName val="jobhist"/>
      <sheetName val="건축공사요약표"/>
      <sheetName val="집계내역서(가압장)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CAL"/>
      <sheetName val="차도조도계산"/>
      <sheetName val="SPEC"/>
      <sheetName val="DC-2303"/>
      <sheetName val="O＆P"/>
      <sheetName val="결재판(삭제하지말아주세요)"/>
      <sheetName val="FAB별"/>
      <sheetName val="토목-물가"/>
      <sheetName val="재료"/>
      <sheetName val="예정(3)"/>
      <sheetName val="동원(3)"/>
      <sheetName val="은행"/>
      <sheetName val="예가대비"/>
      <sheetName val="원가계산"/>
      <sheetName val="원가계산서(남측)"/>
      <sheetName val="설산1.나"/>
      <sheetName val="본사S"/>
      <sheetName val="조내역"/>
      <sheetName val="단위수량"/>
      <sheetName val="STRA2"/>
      <sheetName val="공통비(전체)"/>
      <sheetName val="흐름도"/>
      <sheetName val="5.3 단면가정"/>
      <sheetName val="부대공사"/>
      <sheetName val="총괄"/>
      <sheetName val="중동공구"/>
      <sheetName val="1.토공"/>
      <sheetName val="개산공사비"/>
      <sheetName val="증가분"/>
      <sheetName val="증가수정"/>
      <sheetName val="문의사항"/>
      <sheetName val="수수료율표"/>
      <sheetName val="화전내"/>
      <sheetName val="2000용수잠관-수량집계"/>
      <sheetName val="소일위대가코드표"/>
      <sheetName val="수량산출서-2"/>
      <sheetName val="성곽내역서"/>
      <sheetName val="철근단면적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경산"/>
      <sheetName val="tggwan(mac)"/>
      <sheetName val="우각부보강"/>
      <sheetName val="상행-교대(A1-A2)"/>
      <sheetName val="전라자금"/>
      <sheetName val="9509"/>
      <sheetName val="일반공사"/>
      <sheetName val="깨기"/>
      <sheetName val="목록"/>
      <sheetName val="업무처리전"/>
      <sheetName val="철골공사"/>
      <sheetName val="TYPE-1"/>
      <sheetName val="집1"/>
      <sheetName val="철근총괄집계표"/>
      <sheetName val="개화1교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3련_BOX1"/>
      <sheetName val="TYPE_A"/>
      <sheetName val="BOX(1_5X1_5)"/>
      <sheetName val="2000년_공정표"/>
      <sheetName val="충주"/>
      <sheetName val="Koreasea"/>
      <sheetName val="구역화물"/>
      <sheetName val="내역서(기성청구)"/>
      <sheetName val="MOTOR"/>
      <sheetName val="공사비증감"/>
      <sheetName val="FB25JN"/>
      <sheetName val="2월가격표-ESG-1월"/>
      <sheetName val="주거래인적사항"/>
      <sheetName val="AC포장수량"/>
      <sheetName val="수량이동"/>
      <sheetName val="펌프장수량산출(토)"/>
      <sheetName val="견적"/>
      <sheetName val="예산서"/>
      <sheetName val="3BL공동구 수량"/>
      <sheetName val="충돌 내용"/>
      <sheetName val="작성방법"/>
      <sheetName val="기성신청"/>
      <sheetName val="FOOTING단면력"/>
      <sheetName val="S12"/>
      <sheetName val="S9"/>
      <sheetName val="S14"/>
      <sheetName val="G.R300경비"/>
      <sheetName val="관급"/>
      <sheetName val="Calculation"/>
      <sheetName val="토공사"/>
      <sheetName val="FLA"/>
      <sheetName val="할증 "/>
      <sheetName val="40단가산출서"/>
      <sheetName val="배관내역"/>
      <sheetName val="중기비"/>
      <sheetName val="xxxxxx"/>
      <sheetName val="SBT NO Proj. Controlling Report"/>
      <sheetName val="TYPE1"/>
      <sheetName val="철근량"/>
      <sheetName val="품의"/>
      <sheetName val="토목"/>
      <sheetName val="산1~6"/>
      <sheetName val="0"/>
      <sheetName val="역T형"/>
      <sheetName val="PILE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자재 집계표"/>
      <sheetName val="A-100전제"/>
      <sheetName val="수량산출서 갑지"/>
      <sheetName val="1TL종점(1)"/>
      <sheetName val="960318-1"/>
      <sheetName val="조도계산서 (도서)"/>
      <sheetName val="Raw Data"/>
      <sheetName val="주공 갑지"/>
      <sheetName val="품의서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PKG"/>
      <sheetName val="소비자가"/>
      <sheetName val="20관리비율"/>
      <sheetName val="49일위"/>
      <sheetName val="경비_원본"/>
      <sheetName val="PI"/>
      <sheetName val="금융구조검토"/>
      <sheetName val="삼성전기"/>
      <sheetName val="기안"/>
      <sheetName val="내역표지"/>
      <sheetName val="허용전류_IEC"/>
      <sheetName val="허용전류_IEC DATA"/>
      <sheetName val="음료실행"/>
      <sheetName val="을지"/>
      <sheetName val="세부내역서"/>
      <sheetName val="인천성심병원"/>
      <sheetName val="공문갑지"/>
      <sheetName val="_x0000__x0008__x0000__x0004__x0000_"/>
      <sheetName val="ࠀ฀ࠀ؀ԀЀԀ̀"/>
      <sheetName val="시멘트"/>
      <sheetName val="Quantity"/>
      <sheetName val="??"/>
      <sheetName val="Du toan"/>
      <sheetName val="Keothep"/>
      <sheetName val="Re-bar"/>
      <sheetName val="WEIGHT_LIST"/>
      <sheetName val="산#2-1_(2)"/>
      <sheetName val="계약ITEM"/>
      <sheetName val="Package 3"/>
      <sheetName val="low schedule"/>
      <sheetName val="피뢰침"/>
      <sheetName val="cellar lighting"/>
      <sheetName val="main building"/>
      <sheetName val="auxiliary building"/>
      <sheetName val="earthing"/>
      <sheetName val="highbay lighting"/>
      <sheetName val="trolley"/>
      <sheetName val="cable tray"/>
      <sheetName val="우수"/>
      <sheetName val="10.단면설계"/>
      <sheetName val="2~5.단면가정&amp;안정검토"/>
      <sheetName val="10.1.단면검토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견적서"/>
      <sheetName val="COA-17"/>
      <sheetName val="C-18"/>
      <sheetName val="산출내역서"/>
      <sheetName val="원가"/>
      <sheetName val="교통대책내역"/>
      <sheetName val="사통"/>
      <sheetName val="구체"/>
      <sheetName val="PHC파일 천공 및 항타"/>
      <sheetName val="잡비계산"/>
      <sheetName val="방음벽연장집계-여기까지만 출력"/>
      <sheetName val="G2설비도급"/>
      <sheetName val="기둥"/>
      <sheetName val="토적표"/>
      <sheetName val="부안일위"/>
      <sheetName val="기초공"/>
      <sheetName val="5.모델링"/>
      <sheetName val="참고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가설건물"/>
      <sheetName val="견적서세부내용"/>
      <sheetName val="견적내용입력"/>
      <sheetName val="APT"/>
      <sheetName val="공사원가"/>
      <sheetName val="하도내역 (철콘)"/>
      <sheetName val="R.C RAHMEN 해석"/>
      <sheetName val="입적표"/>
      <sheetName val="INPUT(덕도방향-시점)"/>
      <sheetName val="맨홀수량산출"/>
      <sheetName val="석축단"/>
      <sheetName val="법면수집"/>
      <sheetName val="안정계산"/>
      <sheetName val="단면검토"/>
      <sheetName val="가도공"/>
      <sheetName val="1호인버트수량"/>
      <sheetName val="석축설면"/>
      <sheetName val="법면단"/>
      <sheetName val="배수내역"/>
      <sheetName val="공사유형"/>
      <sheetName val="맨홀수량집계"/>
      <sheetName val="h-013211-2"/>
      <sheetName val="공통부대비"/>
      <sheetName val="공종별집계표(건축)"/>
      <sheetName val="자"/>
      <sheetName val="노"/>
      <sheetName val="제-노임"/>
      <sheetName val="9609Aß"/>
      <sheetName val="업무계획1"/>
      <sheetName val="동원인원산출"/>
      <sheetName val="2차선환산길이"/>
      <sheetName val="CONCRETE"/>
      <sheetName val="퇴직공제"/>
      <sheetName val="건강보험료"/>
      <sheetName val="노인장기요양보험료"/>
      <sheetName val="UB2"/>
      <sheetName val="포장절단"/>
      <sheetName val="공사종류(참고)"/>
      <sheetName val="도장수량⿞陂_x0000_"/>
      <sheetName val="전체수⿞陂"/>
      <sheetName val="도장수량䀀⽎陂_x0000_"/>
      <sheetName val="전체수량집계"/>
      <sheetName val="터파기및_x0000__x0000_"/>
      <sheetName val="터파기및0_x0000_"/>
      <sheetName val="터파기및頚ሷ"/>
      <sheetName val="도장수량뀀㆓_x0000__x0000_"/>
      <sheetName val="도장수량 ⪓_x0000__x0000_"/>
      <sheetName val="도장수량⎄ꀀ㔢"/>
      <sheetName val="동원(젔㢇"/>
      <sheetName val="동원(⎄"/>
      <sheetName val="동원(ꠞ⌲"/>
      <sheetName val="동원(ꠥ⌲"/>
      <sheetName val="동원(瀀ᗝ"/>
      <sheetName val="전체수량堛ㆌ"/>
      <sheetName val="전체수량堘ㆌ"/>
      <sheetName val="전체수ḱ텭/"/>
      <sheetName val="전체수ḱ푭/"/>
      <sheetName val="전체수㪄저"/>
      <sheetName val="전체수량㪄"/>
      <sheetName val="전체수량㪄"/>
      <sheetName val="전체수량㪄"/>
      <sheetName val="전체수㪄栀"/>
      <sheetName val="전체수ꠉ㒉뀀"/>
      <sheetName val="전체수량Ḅ푭"/>
      <sheetName val="전체수량Ḇ푭"/>
      <sheetName val="전체수㪄뀀"/>
      <sheetName val="전체수㪄저"/>
      <sheetName val="전체수㪄耀"/>
      <sheetName val="전체수량㪄"/>
      <sheetName val="전체수젂㺌怀"/>
      <sheetName val="전체수砌㸺က"/>
      <sheetName val="전체수砂㸺倀"/>
      <sheetName val="전체수砱㸺"/>
      <sheetName val="전체수砱㸺䠀"/>
      <sheetName val="전체수瀀⯞_x0000_"/>
      <sheetName val="전체수_x0000_᫜_x0000_"/>
      <sheetName val="전체수猱๭0"/>
      <sheetName val="전체수ⰸ怀"/>
      <sheetName val="전체수ᠱ㠹䀀"/>
      <sheetName val="전체수䀱ᶓ_x0000_"/>
      <sheetName val="전체수뀀⃟_x0000_"/>
      <sheetName val="전체수　⋛_x0000_"/>
      <sheetName val="전체수ꀱ⊌_x0000_"/>
      <sheetName val="전체수량　⋛"/>
      <sheetName val="도장수⠱㔺栀_xdc39_猇"/>
      <sheetName val="도장수⠱ℴ쀀뢈ጂ"/>
      <sheetName val="전체수⠖㔺저"/>
      <sheetName val="전체수砖㖌"/>
      <sheetName val="전체수⠗㔺䀀"/>
      <sheetName val="도장수⠱ℴ䀀뢌ጂ"/>
      <sheetName val="도장수⠱㔺瀀猉"/>
      <sheetName val="도장수倱ᖍ_x0000__x0000_切"/>
      <sheetName val="전체수　⫡_x0000_"/>
      <sheetName val="도장수량ᗛ_x0000__x0000_"/>
      <sheetName val="도장수량က᳟_x0000__x0000_"/>
      <sheetName val="전체수량退ᦐ"/>
      <sheetName val="전체수怀ẑ_x0000_"/>
      <sheetName val="도장수怱ẑ_x0000__x0000_切"/>
      <sheetName val="전체수怱ẑ_x0000_"/>
      <sheetName val="전체수 ᧟_x0000_"/>
      <sheetName val="도장수週ᦐ_x0000__x0000_切"/>
      <sheetName val="전체수瀀ㆍ_x0000_"/>
      <sheetName val="도장수_x0000_㇜_x0000__x0000_切"/>
      <sheetName val="전체수뀀⻜_x0000_"/>
      <sheetName val="도장수瀀⃡_x0000__x0000_切"/>
      <sheetName val="도장수량ᾒ_x0000__x0000_"/>
      <sheetName val="전체수량标㔷"/>
      <sheetName val="전체수량렑㖉"/>
      <sheetName val="전체수_x0000__x0000_퀀"/>
      <sheetName val="전체수량/_x0000_"/>
      <sheetName val="전체수砏㒉"/>
      <sheetName val="도장수ᠱ㐷怀洫猃"/>
      <sheetName val="전체수량᠖㐷"/>
      <sheetName val="도장수량_xd812_₆䠀沣"/>
      <sheetName val="도장수량_xd813_₆蠀ꨟ"/>
      <sheetName val="도장수량猀ﱭ/_x0000_"/>
      <sheetName val="도장수猱ﱭ/_x0000_倀"/>
      <sheetName val="전체수_x0000__x0000_Ԁ"/>
      <sheetName val="전체수 ᧡_x0000_"/>
      <sheetName val="도장수량倀ᖎ_x0000__x0000_"/>
      <sheetName val="도장수량뀀⾍_x0000__x0000_"/>
      <sheetName val="전체수량뀀⾍"/>
      <sheetName val="도장수량耀↓_x0000__x0000_"/>
      <sheetName val="도장수량䀀⒏_x0000__x0000_"/>
      <sheetName val="전체수⿞陂"/>
      <sheetName val="도장수량䀀࿠辜_x0000_"/>
      <sheetName val="도장수량耀࿙辜_x0000_"/>
      <sheetName val="도장수량退ཏ辜_x0000_"/>
      <sheetName val="전체수량_x0000__x0000_"/>
      <sheetName val="도장수량堉㽑瀀┗"/>
      <sheetName val="도장수량ࠔ᰹搜"/>
      <sheetName val="도장수량栗᲋ꀀ齲"/>
      <sheetName val="도장수량࠘᰹蠀숈"/>
      <sheetName val="도장수량࠘᰹쐞"/>
      <sheetName val="도장수1_x0000_Ԁ_x0000_"/>
      <sheetName val="도장수량_x0000__x0000_Ԁ_x0000_"/>
      <sheetName val="도장수耱⺎_x0000__x0000_切"/>
      <sheetName val="도장수량耀⺎_x0000__x0000_"/>
      <sheetName val="도장수량쀀ᮎ_x0000__x0000_"/>
      <sheetName val="도장수량耀Ⲏ_x0000__x0000_"/>
      <sheetName val="도장수량퀀⒑_x0000__x0000_"/>
      <sheetName val="도장수↌_x0000__x0000_切"/>
      <sheetName val="도장수량蠇ᶊ　꧹"/>
      <sheetName val="전체수 ᛙ_x0000_"/>
      <sheetName val="전체수ꀱẑ_x0000_"/>
      <sheetName val="도장수ꀱẑ_x0000__x0000_切"/>
      <sheetName val="도장수량ꀀẑ_x0000__x0000_"/>
      <sheetName val="도장수週Ấ_x0000__x0000_切"/>
      <sheetName val="전체수週Ấ_x0000_"/>
      <sheetName val="전체수량預㊊"/>
      <sheetName val="전체수량팂๩"/>
      <sheetName val="도장수‱Ⲕ_x0000__x0000_切"/>
      <sheetName val="교통신　៕"/>
      <sheetName val="교통신_x0000_㇠"/>
      <sheetName val="도장수량쀀▐_x0000__x0000_"/>
      <sheetName val="도장수량倀◟_x0000__x0000_"/>
      <sheetName val="전체수怀ᗝ_x0000_"/>
      <sheetName val="전체수량ꀀẓ"/>
      <sheetName val="도장수량쀀⒐_x0000__x0000_"/>
      <sheetName val="도장수쀱⒐_x0000__x0000_切"/>
      <sheetName val="전체수쀱⒐_x0000_"/>
      <sheetName val="전체수倱ⓟ_x0000_"/>
      <sheetName val="전체수쨱䡬0"/>
      <sheetName val="도장수량쨄䡬0_x0000_"/>
      <sheetName val="도장수량옅筘0_x0000_"/>
      <sheetName val="도장수량ꀀ㇞_x0000__x0000_"/>
      <sheetName val="동원(ꠖ㠳"/>
      <sheetName val="도장수량젆㰴退㖍"/>
      <sheetName val="도장수䀱⽫_x0000__x0000_切"/>
      <sheetName val="전체수⪒_x0000_"/>
      <sheetName val="동원(_x0000__x0000_"/>
      <sheetName val="도장수량_xd80b_㨹䠀䷓"/>
      <sheetName val="동원(_xd807_㞉"/>
      <sheetName val="동원(_xd80c_㞉"/>
      <sheetName val="도장수량퀉罰0_x0000_"/>
      <sheetName val="동원(㒊"/>
      <sheetName val="동원(㒊"/>
      <sheetName val="동원(⠞ḵ"/>
      <sheetName val="도장수량⠩ḵ蠀_xd881_"/>
      <sheetName val="동원(퀊罰"/>
      <sheetName val="도장수량쌀䄅/_x0000_"/>
      <sheetName val="동원(⸴"/>
      <sheetName val="동원(耂ୱ"/>
      <sheetName val="동원(퀂籰"/>
      <sheetName val="도장수량က_x0000_⠀"/>
      <sheetName val="동원(　◜"/>
      <sheetName val="도장수량쌈㈅/_x0000_"/>
      <sheetName val="도장수량က_x0000_ 幍"/>
      <sheetName val="도장수량쌀㈅/_x0000_"/>
      <sheetName val="도장수량퀂_xde70_/_x0000_"/>
      <sheetName val="전체수　⮒_x0000_"/>
      <sheetName val="교통신퀀ⓢ"/>
      <sheetName val="동원(퀃㽰"/>
      <sheetName val="동원(ᶊ"/>
      <sheetName val="도장수량㢇_x0000_힀"/>
      <sheetName val="동원(順㠵"/>
      <sheetName val="동원(ᶊ"/>
      <sheetName val="전체수량㢇"/>
      <sheetName val="도장수량㢇저홦"/>
      <sheetName val="동원(丂퉮"/>
      <sheetName val="동원(/_x0000_"/>
      <sheetName val="도장수량렉㜸᠀鹟"/>
      <sheetName val="전체수량丐彮"/>
      <sheetName val="동원(ࠆ㔳"/>
      <sheetName val="동원(씂鉫"/>
      <sheetName val="동원(씂恫"/>
      <sheetName val="동원(씍恫"/>
      <sheetName val="교통신_x0000__x0000_"/>
      <sheetName val="도장수량씉恫0_x0000_"/>
      <sheetName val="도장수량츆鱪/_x0000_"/>
      <sheetName val="동원(츃鑪"/>
      <sheetName val="도장수량츂鑪/_x0000_"/>
      <sheetName val="동원(_xd80a_㤸"/>
      <sheetName val="동원(_xd80c_㤸"/>
      <sheetName val="동원(츉ᑪ"/>
      <sheetName val="동원(츀ᑪ"/>
      <sheetName val="동원(츉❪"/>
      <sheetName val="동원(츊❪"/>
      <sheetName val="도장수량츃❪0_x0000_"/>
      <sheetName val="도장수량츅⩪0_x0000_"/>
      <sheetName val="도장수량䠆⸶堀䝽"/>
      <sheetName val="도장수량ԇmᠰQ"/>
      <sheetName val="도장수량〉٩0_x0000_"/>
      <sheetName val="동원(』٩"/>
      <sheetName val="도장수량《٩0_x0000_"/>
      <sheetName val="도장수량〄蝩0_x0000_"/>
      <sheetName val="도장수량〆蝩0_x0000_"/>
      <sheetName val="도장수량_xdf68_/_x0000_"/>
      <sheetName val="도장수량젇ⴳ 㥍"/>
      <sheetName val="동원(ꠐ㰷"/>
      <sheetName val=""/>
      <sheetName val="TRE TABLE"/>
      <sheetName val="부재력정리"/>
      <sheetName val="경비산출"/>
      <sheetName val="데이터유효성"/>
      <sheetName val="3.바닥판설계"/>
      <sheetName val="냉매배관"/>
      <sheetName val="드레인"/>
      <sheetName val="기타"/>
      <sheetName val="L형옹벽(key)"/>
      <sheetName val="장비 (2)"/>
      <sheetName val="지수적용공사비내역서"/>
      <sheetName val="SANBAISU"/>
      <sheetName val="공정data"/>
      <sheetName val="건축원가계산서"/>
      <sheetName val="B"/>
      <sheetName val="계산결과(출력하지말것)"/>
      <sheetName val="순환펌프"/>
      <sheetName val="저수조"/>
      <sheetName val="급,배기팬"/>
      <sheetName val="급탕순환펌프"/>
      <sheetName val="변수값"/>
      <sheetName val="중기상차"/>
      <sheetName val="AS복구"/>
      <sheetName val="중기터파기"/>
      <sheetName val="0217상가미분양자산"/>
      <sheetName val="Gia VLNCMTC"/>
      <sheetName val="Sheet1_(2)3"/>
      <sheetName val="물가변동_총괄서3"/>
      <sheetName val="방배동내역_(총괄)3"/>
      <sheetName val="7_1유효폭3"/>
      <sheetName val="허용전류-IEC_DATA3"/>
      <sheetName val="단면_(2)3"/>
      <sheetName val="EQUIP_LIST3"/>
      <sheetName val="본선_토공_분배표3"/>
      <sheetName val="현장관리비_산출내역3"/>
      <sheetName val="3_공통공사대비2"/>
      <sheetName val="1_취수장2"/>
      <sheetName val="을_22"/>
      <sheetName val="을_12"/>
      <sheetName val="해외_연수비용_계산-삭제2"/>
      <sheetName val="해외_기술훈련비_(합계)2"/>
      <sheetName val="BOX_본체2"/>
      <sheetName val="토공_갑지2"/>
      <sheetName val="각사별공사비분개_2"/>
      <sheetName val="_2"/>
      <sheetName val="6PILE__(돌출)2"/>
      <sheetName val="3련_BOX2"/>
      <sheetName val="Pier_32"/>
      <sheetName val="WEIGHT_LIST1"/>
      <sheetName val="산#2-1_(2)1"/>
      <sheetName val="BOX(1_5X1_5)1"/>
      <sheetName val="TYPE_A1"/>
      <sheetName val="2000년_공정표1"/>
      <sheetName val="C_&amp;_G_RHS1"/>
      <sheetName val="장비투입_(2)1"/>
      <sheetName val="내역서_1"/>
      <sheetName val="ITB_COST1"/>
      <sheetName val="BSD_(2)1"/>
      <sheetName val="CATCH_BASIN1"/>
      <sheetName val="입출재고현황_(2)1"/>
      <sheetName val="1_설계조건1"/>
      <sheetName val="Man_Hole1"/>
      <sheetName val="Du_toan"/>
      <sheetName val="설산1_나"/>
      <sheetName val="1공구_건정토건_토공1"/>
      <sheetName val="5_3_단면가정1"/>
      <sheetName val="SBT_NO_Proj__Controlling_Report"/>
      <sheetName val="1_토공"/>
      <sheetName val="Process_Piping1"/>
      <sheetName val="단가_"/>
      <sheetName val="일위대가_(PM)"/>
      <sheetName val="2F_회의실견적(5_14_일대)"/>
      <sheetName val="plan&amp;section_of_foundation"/>
      <sheetName val="design_criteria"/>
      <sheetName val="준검_내역서"/>
      <sheetName val="제출내역_(2)"/>
      <sheetName val="2차전체변경예정_(2)"/>
      <sheetName val="118_세금과공과"/>
      <sheetName val="108_수선비"/>
      <sheetName val="25_보증금(임차보증금외)"/>
      <sheetName val="Debt_Service_Schedule"/>
      <sheetName val="Invested_Capital"/>
      <sheetName val="Deteriorated_Asset"/>
      <sheetName val="자재_집계표"/>
      <sheetName val="수량산출서_갑지"/>
      <sheetName val="조도계산서_(도서)"/>
      <sheetName val="할증_"/>
      <sheetName val="10_단면설계"/>
      <sheetName val="2~5_단면가정&amp;안정검토"/>
      <sheetName val="10_1_단면검토"/>
      <sheetName val="Package_3"/>
      <sheetName val="low_schedule"/>
      <sheetName val="cellar_lighting"/>
      <sheetName val="main_building"/>
      <sheetName val="auxiliary_building"/>
      <sheetName val="highbay_lighting"/>
      <sheetName val="cable_tray"/>
      <sheetName val="Raw_Data"/>
      <sheetName val="Gia_VLNCMTC"/>
      <sheetName val="우수공총괄수량집계"/>
      <sheetName val="3"/>
      <sheetName val="W-현원가"/>
      <sheetName val="총물량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FitOutConfCentre"/>
      <sheetName val="TOSHIBA-Structure"/>
      <sheetName val="125x125"/>
      <sheetName val="실행"/>
      <sheetName val="gvl"/>
      <sheetName val="DHEQSUPT"/>
      <sheetName val="전계가"/>
      <sheetName val="Bìa"/>
      <sheetName val="Bảng KLHT"/>
      <sheetName val="Summary"/>
      <sheetName val="RC WORK"/>
      <sheetName val="M2. FIRE FIGHTING SYSTEM V1"/>
      <sheetName val="M3. FIRE ALARM SYSTEM V1"/>
      <sheetName val="NhanCong"/>
      <sheetName val="THCP Lap dat"/>
      <sheetName val="Ts"/>
      <sheetName val="QD957"/>
      <sheetName val="BANG TONG HOP (2)"/>
      <sheetName val="Sheet1_(2)4"/>
      <sheetName val="물가변동_총괄서4"/>
      <sheetName val="방배동내역_(총괄)4"/>
      <sheetName val="7_1유효폭4"/>
      <sheetName val="허용전류-IEC_DATA4"/>
      <sheetName val="단면_(2)4"/>
      <sheetName val="EQUIP_LIST4"/>
      <sheetName val="본선_토공_분배표4"/>
      <sheetName val="현장관리비_산출내역4"/>
      <sheetName val="3_공통공사대비3"/>
      <sheetName val="1_취수장3"/>
      <sheetName val="을_23"/>
      <sheetName val="을_13"/>
      <sheetName val="해외_연수비용_계산-삭제3"/>
      <sheetName val="해외_기술훈련비_(합계)3"/>
      <sheetName val="BOX_본체3"/>
      <sheetName val="토공_갑지3"/>
      <sheetName val="각사별공사비분개_3"/>
      <sheetName val="_3"/>
      <sheetName val="6PILE__(돌출)3"/>
      <sheetName val="3련_BOX3"/>
      <sheetName val="Pier_33"/>
      <sheetName val="WEIGHT_LIST2"/>
      <sheetName val="산#2-1_(2)2"/>
      <sheetName val="BOX(1_5X1_5)2"/>
      <sheetName val="TYPE_A2"/>
      <sheetName val="2000년_공정표2"/>
      <sheetName val="C_&amp;_G_RHS2"/>
      <sheetName val="장비투입_(2)2"/>
      <sheetName val="내역서_2"/>
      <sheetName val="ITB_COST2"/>
      <sheetName val="BSD_(2)2"/>
      <sheetName val="CATCH_BASIN2"/>
      <sheetName val="입출재고현황_(2)2"/>
      <sheetName val="1_설계조건2"/>
      <sheetName val="Man_Hole2"/>
      <sheetName val="Du_toan1"/>
      <sheetName val="설산1_나1"/>
      <sheetName val="1공구_건정토건_토공2"/>
      <sheetName val="5_3_단면가정2"/>
      <sheetName val="SBT_NO_Proj__Controlling_Repor1"/>
      <sheetName val="1_토공1"/>
      <sheetName val="Process_Piping2"/>
      <sheetName val="단가_1"/>
      <sheetName val="일위대가_(PM)1"/>
      <sheetName val="2F_회의실견적(5_14_일대)1"/>
      <sheetName val="plan&amp;section_of_foundation1"/>
      <sheetName val="design_criteria1"/>
      <sheetName val="준검_내역서1"/>
      <sheetName val="제출내역_(2)1"/>
      <sheetName val="2차전체변경예정_(2)1"/>
      <sheetName val="자재_집계표1"/>
      <sheetName val="수량산출서_갑지1"/>
      <sheetName val="조도계산서_(도서)1"/>
      <sheetName val="할증_1"/>
      <sheetName val="118_세금과공과1"/>
      <sheetName val="108_수선비1"/>
      <sheetName val="25_보증금(임차보증금외)1"/>
      <sheetName val="Debt_Service_Schedule1"/>
      <sheetName val="Invested_Capital1"/>
      <sheetName val="Deteriorated_Asset1"/>
      <sheetName val="10_단면설계1"/>
      <sheetName val="2~5_단면가정&amp;안정검토1"/>
      <sheetName val="10_1_단면검토1"/>
      <sheetName val="Package_31"/>
      <sheetName val="low_schedule1"/>
      <sheetName val="cellar_lighting1"/>
      <sheetName val="main_building1"/>
      <sheetName val="auxiliary_building1"/>
      <sheetName val="highbay_lighting1"/>
      <sheetName val="cable_tray1"/>
      <sheetName val="Raw_Data1"/>
      <sheetName val="Gia_VLNCMTC1"/>
      <sheetName val="주공_갑지"/>
      <sheetName val="허용전류_IEC_DATA"/>
      <sheetName val="PHC파일_천공_및_항타"/>
      <sheetName val="방음벽연장집계-여기까지만_출력"/>
      <sheetName val="충돌_내용"/>
      <sheetName val="3BL공동구_수량"/>
      <sheetName val="R_C_RAHMEN_해석"/>
      <sheetName val="TONG_HOP_VL-NC"/>
      <sheetName val="TONGKE3p_"/>
      <sheetName val="TH_VL,_NC,_DDHT_Thanhphuoc"/>
      <sheetName val="DON_GIA"/>
      <sheetName val="CHITIET_VL-NC"/>
      <sheetName val="5_모델링"/>
      <sheetName val="VL"/>
      <sheetName val="RAB AR&amp;STR"/>
      <sheetName val="PS-Labour_M"/>
      <sheetName val="Div26 - Elect"/>
      <sheetName val="BG"/>
      <sheetName val="SITE-E"/>
      <sheetName val="A1.CN"/>
      <sheetName val="RATE"/>
      <sheetName val="一発シート"/>
      <sheetName val="Gia"/>
      <sheetName val="DTICH"/>
      <sheetName val="Nhan cong"/>
      <sheetName val="Thiet bi"/>
      <sheetName val="Vat tu"/>
      <sheetName val="DM.ChiPhi"/>
      <sheetName val="May TC"/>
      <sheetName val="Bang KL"/>
      <sheetName val="TH Kinh phi"/>
      <sheetName val="DGG"/>
      <sheetName val="NhapSL"/>
      <sheetName val="Thep-MatCat"/>
      <sheetName val="Kiem-Toan"/>
      <sheetName val="MTP"/>
      <sheetName val="MTP1"/>
      <sheetName val="M1-XL-1b.KLthep"/>
      <sheetName val="Prelims"/>
      <sheetName val="外気負荷"/>
      <sheetName val="경제성분석"/>
      <sheetName val="TONGKE-HT"/>
      <sheetName val="eq_data"/>
      <sheetName val="SEX"/>
      <sheetName val="KLDT DIEN"/>
      <sheetName val="Dinh muc CP KTCB khac"/>
      <sheetName val="DTCT"/>
      <sheetName val="INDEX"/>
      <sheetName val="발주내역"/>
      <sheetName val="Tien do TV"/>
      <sheetName val="Config"/>
      <sheetName val="CP Du phong"/>
      <sheetName val="THCP xay dung"/>
      <sheetName val="Tong hop kinh phi"/>
      <sheetName val="HRG BHN"/>
      <sheetName val="Electrical Works"/>
      <sheetName val="H_T_ INCOMING SYSTEM"/>
      <sheetName val="SRC-B3U2"/>
      <sheetName val="UB Beam Box-up"/>
      <sheetName val="DOOR&amp;WINDOW"/>
      <sheetName val="수원공공사비"/>
      <sheetName val="CTG"/>
      <sheetName val="영업3"/>
      <sheetName val="TinhGiaNC"/>
      <sheetName val="VCBo"/>
      <sheetName val="DMCP"/>
      <sheetName val="BocXep"/>
      <sheetName val="TinhGiaMTC"/>
      <sheetName val="VCThuy"/>
      <sheetName val="escon"/>
      <sheetName val="6MONTHS"/>
      <sheetName val="SCOPE OF WORK"/>
      <sheetName val="Sàn T1"/>
      <sheetName val="Lỗ thông gió"/>
      <sheetName val="NOTE"/>
      <sheetName val="131COMP"/>
      <sheetName val="Div26_-_Elect"/>
      <sheetName val="BANG_TONG_HOP_(2)"/>
      <sheetName val="THCP_Lap_dat"/>
      <sheetName val="RAB_AR&amp;STR"/>
      <sheetName val="A1_CN"/>
      <sheetName val="Nhan_cong"/>
      <sheetName val="Thiet_bi"/>
      <sheetName val="Vat_tu"/>
      <sheetName val="DM_ChiPhi"/>
      <sheetName val="May_TC"/>
      <sheetName val="Bang_KL"/>
      <sheetName val="TH_Kinh_phi"/>
      <sheetName val="M1-XL-1b_KLthep"/>
      <sheetName val="LEGEND"/>
      <sheetName val="Dulieu"/>
      <sheetName val="AH-1 "/>
      <sheetName val="OHU"/>
      <sheetName val="비교1"/>
      <sheetName val="유림총괄"/>
      <sheetName val="유림콘도"/>
      <sheetName val="공사비산출내역"/>
      <sheetName val="급여명세서"/>
      <sheetName val="급여등록"/>
      <sheetName val="상행-교대(洅⿋︸_x0000__x0000__x0000_"/>
      <sheetName val="만기"/>
      <sheetName val="정산표"/>
      <sheetName val="영원bs"/>
      <sheetName val="영원is"/>
      <sheetName val="SDF"/>
      <sheetName val="YSS"/>
      <sheetName val="연결분개99"/>
      <sheetName val="투자자본상계"/>
      <sheetName val="지분법적용금액"/>
      <sheetName val="채권채무상계"/>
      <sheetName val="미실현제거"/>
      <sheetName val="당기내부거래"/>
      <sheetName val="당기하향"/>
      <sheetName val="매출총이익율"/>
      <sheetName val="MINI"/>
      <sheetName val="연결분개(외부순이익)"/>
      <sheetName val="연결분개(거래.채권채무) (2)"/>
      <sheetName val="99환산손익"/>
      <sheetName val="전기내부거래"/>
      <sheetName val="99지분법평가손익"/>
      <sheetName val="연결분개(거래.채권채무)"/>
      <sheetName val="연결조정대"/>
      <sheetName val="99발견사항"/>
      <sheetName val="발견사항"/>
      <sheetName val="wbs"/>
      <sheetName val="wpl"/>
      <sheetName val="대차대조표"/>
      <sheetName val="손익계산서"/>
      <sheetName val="수정분개"/>
      <sheetName val="대차"/>
      <sheetName val="손익"/>
      <sheetName val="잉여금"/>
      <sheetName val="현금흐름표"/>
      <sheetName val="현금흐름표검증조서"/>
      <sheetName val="만기 (2)"/>
      <sheetName val="TB"/>
      <sheetName val="99지분법평가ﾐ쟿"/>
      <sheetName val="00'미수"/>
      <sheetName val="She_x0000__x0000_2"/>
      <sheetName val="꺐윂"/>
      <sheetName val="기본"/>
      <sheetName val="1.외주공사"/>
      <sheetName val="2.직영공사"/>
      <sheetName val="감가상각"/>
      <sheetName val="XREF"/>
      <sheetName val="시산표"/>
      <sheetName val="영화별rawdata"/>
      <sheetName val="She??2"/>
      <sheetName val="COMBINED"/>
      <sheetName val="VALSTAT"/>
      <sheetName val="총괄(회사)"/>
      <sheetName val="무형자산"/>
      <sheetName val="전산기기최종"/>
      <sheetName val="집기비품최종"/>
      <sheetName val="만기0701"/>
      <sheetName val="부재료입고집계"/>
      <sheetName val="외화"/>
      <sheetName val="자금동향"/>
      <sheetName val="손익합산"/>
      <sheetName val="지분법적용투자주식"/>
      <sheetName val="原价计算表"/>
      <sheetName val="P50.subsequent"/>
      <sheetName val="Significant Processes"/>
      <sheetName val="정기적금"/>
      <sheetName val="인건비예산(정규직)"/>
      <sheetName val="인건비예산(용역)"/>
      <sheetName val="제품별원가분석"/>
      <sheetName val="7 _2_"/>
      <sheetName val="7 (2)"/>
      <sheetName val="연결분개(거래.Ʉ_x0000_₎㔀"/>
      <sheetName val="ʉ_x0000_䀀"/>
      <sheetName val="2.2"/>
      <sheetName val="2.2 Yrly Comparison"/>
      <sheetName val="5. BSC Developmt"/>
      <sheetName val="Links"/>
      <sheetName val="Lead"/>
      <sheetName val="생산량"/>
      <sheetName val="WELDING"/>
      <sheetName val="She"/>
      <sheetName val="회사정보"/>
      <sheetName val="(참고)개인별 임금인상안"/>
      <sheetName val="(참고)DC형 선택자 퇴직금 추계"/>
      <sheetName val="Margins"/>
      <sheetName val="실사"/>
      <sheetName val="상품원가피벗"/>
      <sheetName val="연결분개(거래_채권채무)_(2)"/>
      <sheetName val="연결분개(거래_채권채무)"/>
      <sheetName val="만기_(2)"/>
      <sheetName val="0814_5만이하"/>
      <sheetName val="재료수율"/>
      <sheetName val="원가분석"/>
      <sheetName val="원재료"/>
      <sheetName val="npv"/>
      <sheetName val="Sheet12"/>
      <sheetName val="미수"/>
      <sheetName val="완성차 미수금"/>
      <sheetName val="03"/>
      <sheetName val="토지"/>
      <sheetName val="임대주택"/>
      <sheetName val="pg15"/>
      <sheetName val="3. BSC NC ratio"/>
      <sheetName val="1.변경범위"/>
      <sheetName val="TCA"/>
      <sheetName val="지급보증금74"/>
      <sheetName val="She__2"/>
      <sheetName val="CPK"/>
      <sheetName val="매출분석"/>
      <sheetName val="2.생산성-2"/>
      <sheetName val="주행"/>
      <sheetName val="A"/>
      <sheetName val="매출TOT"/>
      <sheetName val="Cash Flows"/>
      <sheetName val="Inventory and Purchases"/>
      <sheetName val="Assumptions and Dashboard"/>
      <sheetName val="Headcount Overview"/>
      <sheetName val="손익계ʰ_x0000_"/>
      <sheetName val="특정현금과예금"/>
      <sheetName val="현금과예금"/>
      <sheetName val="TaxCalc"/>
      <sheetName val="24.보증금(전신전화가입권)"/>
      <sheetName val="1_외주공사"/>
      <sheetName val="2_직영공사"/>
      <sheetName val="안산기계장치"/>
      <sheetName val="Budget"/>
      <sheetName val="Configuration"/>
      <sheetName val="3.판관비명세서"/>
      <sheetName val="2001급여"/>
      <sheetName val="중연"/>
      <sheetName val="용연"/>
      <sheetName val="울산"/>
      <sheetName val="대구"/>
      <sheetName val="구미"/>
      <sheetName val="광주"/>
      <sheetName val="언양"/>
      <sheetName val="진천"/>
      <sheetName val="בית השקעות"/>
      <sheetName val="st"/>
      <sheetName val="Supplement2"/>
      <sheetName val="연금개시전"/>
      <sheetName val="She_x005f_x0000__x005f_x0000_2"/>
      <sheetName val="9,10월신제품 (2)"/>
      <sheetName val="①매출"/>
      <sheetName val="연결분개(거래_채권채무)_(2)1"/>
      <sheetName val="연결분개(거래_채권채무)1"/>
      <sheetName val="만기_(2)1"/>
      <sheetName val="9,10월신제품_(2)"/>
      <sheetName val="시산표 (2)"/>
      <sheetName val="고정1"/>
      <sheetName val="실행계획"/>
      <sheetName val="Start"/>
      <sheetName val="종합_SP"/>
      <sheetName val="종합_MP"/>
      <sheetName val="무림SP_상세"/>
      <sheetName val="무림페이퍼_상세"/>
      <sheetName val="종합"/>
      <sheetName val="일위목록"/>
      <sheetName val="플랜트 설치"/>
      <sheetName val="명세서"/>
      <sheetName val="1.1서버도입"/>
      <sheetName val="_x0000__x0008__x0000__x0004__x0"/>
      <sheetName val="EACT10"/>
      <sheetName val="MEXICO-C"/>
      <sheetName val="도장수倱ᖍ"/>
      <sheetName val="도장수怱ẑ"/>
      <sheetName val="도장수週ᦐ"/>
      <sheetName val="도장수"/>
      <sheetName val="도장수瀀⃡"/>
      <sheetName val="도장수猱ﱭ/"/>
      <sheetName val="도장수1"/>
      <sheetName val="도장수량"/>
      <sheetName val="도장수耱⺎"/>
      <sheetName val="도장수↌"/>
      <sheetName val="도장수ꀱẑ"/>
      <sheetName val="도장수週Ấ"/>
      <sheetName val="도장수‱Ⲕ"/>
      <sheetName val="도장수쀱⒐"/>
      <sheetName val="도장수䀱⽫"/>
      <sheetName val="도장수량㢇"/>
      <sheetName val="연결분개(거래.Ʉ"/>
      <sheetName val="ʉ"/>
      <sheetName val="wall"/>
      <sheetName val="Front"/>
      <sheetName val="04.설변내역서"/>
      <sheetName val="부표총괄"/>
      <sheetName val="현장명령서"/>
      <sheetName val="아산추가1220"/>
      <sheetName val="동원(3-"/>
      <sheetName val="확인서"/>
      <sheetName val="95D"/>
      <sheetName val="94D"/>
      <sheetName val="list price"/>
      <sheetName val="95삼성급(본사)"/>
      <sheetName val="96보완계획7_12"/>
      <sheetName val="96보완계획7.12"/>
      <sheetName val="48전력선로일위"/>
      <sheetName val="공사비"/>
      <sheetName val="관급자재㧈_x0014_冈"/>
      <sheetName val="태화42 "/>
      <sheetName val="토목공사"/>
      <sheetName val="단가표"/>
      <sheetName val="산근"/>
      <sheetName val="TOWER 12TON"/>
      <sheetName val="TOWER 10TON"/>
      <sheetName val="A-TYPE 단위수량"/>
      <sheetName val="터널길이별 m당 단가"/>
      <sheetName val="UNIT PRICE"/>
      <sheetName val="Analisa"/>
      <sheetName val="Sum"/>
      <sheetName val="KP_List"/>
      <sheetName val="PU_ITALY "/>
      <sheetName val="Prices"/>
      <sheetName val="Module1"/>
      <sheetName val="Module2"/>
      <sheetName val="XL4Poppy"/>
      <sheetName val="6787CWFASE2CASE2_00"/>
      <sheetName val="THDZ0,4"/>
      <sheetName val="TH DZ35"/>
      <sheetName val="THTram"/>
      <sheetName val="Tro giup"/>
      <sheetName val="SILICATE"/>
      <sheetName val="DC"/>
      <sheetName val="NL"/>
      <sheetName val="DON GIA TRAM (3)"/>
      <sheetName val="Earthwork"/>
      <sheetName val="DANHPHAP"/>
      <sheetName val="chi tiet TBA"/>
      <sheetName val="chi tiet C"/>
      <sheetName val="ptnc"/>
      <sheetName val="ptvl"/>
      <sheetName val="ptm"/>
      <sheetName val="DON GIA CAN THO"/>
      <sheetName val="물량표S"/>
      <sheetName val="Customize Your Purchase Order"/>
      <sheetName val="KLHT"/>
      <sheetName val="CHITIET VL-NC-TT -1p"/>
      <sheetName val="CHITIET VL-NC-TT-3p"/>
      <sheetName val="TONG HOP VL-NC TT"/>
      <sheetName val="TDTKP1"/>
      <sheetName val="KPVC-BD "/>
      <sheetName val="VL,NC,MTC"/>
      <sheetName val="Mall"/>
      <sheetName val="DGTH"/>
      <sheetName val="Control"/>
      <sheetName val="THVATTU"/>
      <sheetName val="HĐ ngoài"/>
      <sheetName val="XT_Buoc 3"/>
      <sheetName val="dongia (2)"/>
      <sheetName val="PU_ITALY_"/>
      <sheetName val="Tro_giup"/>
      <sheetName val="chi_tiet_TBA"/>
      <sheetName val="chi_tiet_C"/>
      <sheetName val="TH_DZ35"/>
      <sheetName val="Customize_Your_Purchase_Order"/>
      <sheetName val="Shdet1"/>
      <sheetName val="402"/>
      <sheetName val="7606 DZ"/>
      <sheetName val="Don gia chi tiet"/>
      <sheetName val="BETON"/>
      <sheetName val="24-ACMV"/>
      <sheetName val="dnc4"/>
      <sheetName val="THVT"/>
      <sheetName val="project management"/>
      <sheetName val="Adix A"/>
      <sheetName val="S-curve "/>
      <sheetName val="chitimc"/>
      <sheetName val="giathanh1"/>
      <sheetName val="CAT_5"/>
      <sheetName val="BQMP"/>
      <sheetName val="inter"/>
      <sheetName val="REINF."/>
      <sheetName val="SKETCH"/>
      <sheetName val="LOADS"/>
      <sheetName val="Titles"/>
      <sheetName val="Rates 2009"/>
      <sheetName val="DON_GIA_CAN_THO"/>
      <sheetName val="PU_ITALY_1"/>
      <sheetName val="TH_DZ351"/>
      <sheetName val="Tro_giup1"/>
      <sheetName val="DON_GIA_CAN_THO1"/>
      <sheetName val="DONVIBAN"/>
      <sheetName val="NGUON"/>
      <sheetName val="O20"/>
      <sheetName val="phuluc1"/>
      <sheetName val="P"/>
      <sheetName val="So doi chieu LC"/>
      <sheetName val="MAIN GATE HOUSE"/>
      <sheetName val="SL"/>
      <sheetName val="Du_lieu"/>
      <sheetName val="CBKC-110"/>
      <sheetName val="DLDTLN"/>
      <sheetName val="PU_ITALY_2"/>
      <sheetName val="TH_DZ352"/>
      <sheetName val="Tro_giup2"/>
      <sheetName val="DON_GIA_CAN_THO2"/>
      <sheetName val="Don_gia_chi_tiet"/>
      <sheetName val="Commercial value"/>
      <sheetName val="NC"/>
      <sheetName val="Ky Lam Bridge"/>
      <sheetName val="Provisional Sums Item"/>
      <sheetName val="Gas Pressure Welding"/>
      <sheetName val="General Item&amp;General Requiremen"/>
      <sheetName val="General Items"/>
      <sheetName val="Regenral Requirements"/>
      <sheetName val="chiet tinh"/>
      <sheetName val="dg67-1"/>
      <sheetName val="DON_GIA_TRAM_(3)"/>
      <sheetName val="7606_DZ"/>
      <sheetName val="TONG_HOP_VL-NC_TT"/>
      <sheetName val="CHITIET_VL-NC-TT_-1p"/>
      <sheetName val="KPVC-BD_"/>
      <sheetName val="Ng.hàng xà+bulong"/>
      <sheetName val="lam-moi"/>
      <sheetName val="ALLOWANCE"/>
      <sheetName val="MH RATE"/>
      <sheetName val="TH_CNO"/>
      <sheetName val="NK_CHUNG"/>
      <sheetName val="HS_TDT"/>
      <sheetName val="DG-VL"/>
      <sheetName val="PTDGCT"/>
      <sheetName val="KPTH-T12"/>
      <sheetName val="Thamgia-T10"/>
      <sheetName val="TBA"/>
      <sheetName val="DM 6061"/>
      <sheetName val="dm366"/>
      <sheetName val="DG thep ma kem"/>
      <sheetName val="May"/>
      <sheetName val="RAB_AR&amp;STR1"/>
      <sheetName val="chi_tiet_TBA1"/>
      <sheetName val="chi_tiet_C1"/>
      <sheetName val="Customize_Your_Purchase_Order1"/>
      <sheetName val="CHITIET_VL-NC-TT-3p"/>
      <sheetName val="S-curve_"/>
      <sheetName val="So_doi_chieu_LC"/>
      <sheetName val="Adix_A"/>
      <sheetName val="HĐ_ngoài"/>
      <sheetName val="XT_Buoc_3"/>
      <sheetName val="dongia_(2)"/>
      <sheetName val="BGD"/>
      <sheetName val="KCS"/>
      <sheetName val="KD"/>
      <sheetName val="KT"/>
      <sheetName val="KTNL"/>
      <sheetName val="KH"/>
      <sheetName val="PX-SX"/>
      <sheetName val="TC"/>
      <sheetName val="Lcau - Lxuc"/>
      <sheetName val="CT vat lieu"/>
      <sheetName val="vcdngan"/>
      <sheetName val="K95"/>
      <sheetName val="K98"/>
      <sheetName val="PTDG"/>
      <sheetName val="LaborPY"/>
      <sheetName val="LaborKH"/>
      <sheetName val="Equip "/>
      <sheetName val="Material"/>
      <sheetName val="PROFILE"/>
      <sheetName val="Đầu vào"/>
      <sheetName val="Chi tiet XD TBA"/>
      <sheetName val="EXTERNAL"/>
      <sheetName val="damgiua"/>
      <sheetName val="dgct"/>
      <sheetName val="WT-LIST"/>
      <sheetName val="366"/>
      <sheetName val="Trạm biến áp"/>
      <sheetName val="Đơn Giá "/>
      <sheetName val="Giá"/>
      <sheetName val="DM1776"/>
      <sheetName val="DM228"/>
      <sheetName val="DM4970"/>
      <sheetName val="Camay_DP"/>
      <sheetName val="DM6061"/>
      <sheetName val="Luong2"/>
      <sheetName val="CT-35"/>
      <sheetName val="CT-0.4KV"/>
      <sheetName val="ironmongery"/>
      <sheetName val="Chenh lech vat tu"/>
      <sheetName val="Diện tích"/>
      <sheetName val="1_Khái toán"/>
      <sheetName val="TONG HOP T5 1998"/>
      <sheetName val="KL Chi tiết Xây tô"/>
      <sheetName val="DM"/>
      <sheetName val="DG DZ"/>
      <sheetName val="DG TBA"/>
      <sheetName val="DGXD"/>
      <sheetName val="07Base Cost"/>
      <sheetName val="rate material"/>
      <sheetName val="DTOAN"/>
      <sheetName val="Chi tiet KL"/>
      <sheetName val="Tổng hợp KL"/>
      <sheetName val="Barrem"/>
      <sheetName val="BM"/>
      <sheetName val="Xay lapduongR3"/>
      <sheetName val="Equipment"/>
      <sheetName val="DT_THAU"/>
      <sheetName val="04 - XUONG DET B"/>
      <sheetName val="CTGX"/>
      <sheetName val="CTG-1"/>
      <sheetName val="Bill 1_Quy dinh chung"/>
      <sheetName val="1.R18 BF"/>
      <sheetName val="G"/>
      <sheetName val="F-B"/>
      <sheetName val="H-J"/>
      <sheetName val="6.External works-R18"/>
      <sheetName val="Phan khai KLuong"/>
      <sheetName val="Duphong"/>
      <sheetName val="01"/>
      <sheetName val="02"/>
      <sheetName val=" 03"/>
      <sheetName val="04"/>
      <sheetName val="05"/>
      <sheetName val="06"/>
      <sheetName val="07"/>
      <sheetName val="08"/>
      <sheetName val="09"/>
      <sheetName val="chieu day san"/>
      <sheetName val="Podium Concrete Works"/>
      <sheetName val="KLCT- TOWER"/>
      <sheetName val="KLCT- PODIUM"/>
      <sheetName val="CANDOI"/>
      <sheetName val="MATK"/>
      <sheetName val="NHATKY"/>
      <sheetName val="Standardwerte"/>
      <sheetName val="Gia thanh chuoi su"/>
      <sheetName val="Tiep dia"/>
      <sheetName val="Don gia vung III-Can Tho"/>
      <sheetName val="base"/>
      <sheetName val="Area Cal"/>
      <sheetName val="Elect (3)"/>
      <sheetName val="BQMPALOC"/>
      <sheetName val="NDOCBT"/>
      <sheetName val="basis"/>
      <sheetName val="E"/>
      <sheetName val="K"/>
      <sheetName val="수입"/>
      <sheetName val="Bond 수수료 계산 포맷"/>
      <sheetName val="PAGE 1"/>
      <sheetName val="BKBANRA"/>
      <sheetName val="BKMUAVAO"/>
      <sheetName val="INFO"/>
      <sheetName val="Cp&gt;10-Ln&lt;10"/>
      <sheetName val="Ln&lt;20"/>
      <sheetName val="EIRR&gt;1&lt;1"/>
      <sheetName val="EIRR&gt; 2"/>
      <sheetName val="EIRR&lt;2"/>
      <sheetName val="負荷集計（断熱不燃）"/>
      <sheetName val="GAEYO"/>
      <sheetName val="7606-TBA"/>
      <sheetName val="7606-ĐZ"/>
      <sheetName val="DM 67"/>
      <sheetName val="Đầu tư"/>
      <sheetName val="DL"/>
      <sheetName val="????"/>
      <sheetName val="CE(E)"/>
      <sheetName val="CE(M)"/>
      <sheetName val="Project Data"/>
      <sheetName val="chiettinh"/>
      <sheetName val="Data Input"/>
      <sheetName val="6787CWFASE2CASE2_00.xls"/>
      <sheetName val="T&amp;D"/>
      <sheetName val="list"/>
      <sheetName val="BIDDING-SUM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KL- KHAC"/>
      <sheetName val="BILL 3 - KẾT CẤU HẦM"/>
      <sheetName val="PTĐG"/>
      <sheetName val="DTC&amp;TP&amp;NCC"/>
      <sheetName val="PTĐG LTBT"/>
      <sheetName val="CTG-PRECHEx1.4"/>
      <sheetName val="CTG-AB (2)"/>
      <sheetName val="CTG-AB (3)"/>
      <sheetName val="CTG-PLP-1.08"/>
      <sheetName val="CTG-QUYCHE"/>
      <sheetName val="CTG-AB"/>
      <sheetName val="Pre Đội nhóm"/>
      <sheetName val="Vat tu XD"/>
      <sheetName val="database"/>
      <sheetName val="inpukeoI"/>
      <sheetName val="Tower - Concrete Works"/>
      <sheetName val="Duc_bk"/>
      <sheetName val="Bill-04 ket cau thap- UNI"/>
      <sheetName val="Loại Vật tư"/>
      <sheetName val="tonghop"/>
      <sheetName val="PEDESB"/>
      <sheetName val="TH Vat tu"/>
      <sheetName val="Cửa"/>
      <sheetName val="dg tphcm"/>
      <sheetName val="DUCVIETPQ"/>
      <sheetName val="INFOR-ST"/>
      <sheetName val="T.KÊ K.CẤU"/>
      <sheetName val="Bill 01 - CTN"/>
      <sheetName val="Bill 2.2 Villa 2 beds"/>
      <sheetName val="D&amp;W"/>
      <sheetName val="4.PTDG"/>
      <sheetName val="A1, May"/>
      <sheetName val="Máy"/>
      <sheetName val="Vat lieu"/>
      <sheetName val="Bang trong luong rieng thep"/>
      <sheetName val="???S"/>
      <sheetName val="???"/>
      <sheetName val="HÐ ngoài"/>
      <sheetName val="??????"/>
      <sheetName val="HÐ_ngoài"/>
      <sheetName val="DTXL"/>
      <sheetName val="gia cong tac"/>
      <sheetName val="____"/>
      <sheetName val="Measure 1306"/>
      <sheetName val="DTXD"/>
      <sheetName val="Door and Window"/>
      <sheetName val="PU_ITALY_3"/>
      <sheetName val="Tro_giup3"/>
      <sheetName val="TH_DZ353"/>
      <sheetName val="CHITIET_VL-NC-TT_-1p1"/>
      <sheetName val="TONG_HOP_VL-NC_TT1"/>
      <sheetName val="KPVC-BD_1"/>
      <sheetName val="Don_gia1"/>
      <sheetName val="DON_GIA_TRAM_(3)1"/>
      <sheetName val="DON_GIA_CAN_THO3"/>
      <sheetName val="Don_gia_chi_tiet1"/>
      <sheetName val="7606_DZ1"/>
      <sheetName val="project_management"/>
      <sheetName val="MAIN_GATE_HOUSE"/>
      <sheetName val="REINF_"/>
      <sheetName val="Rates_2009"/>
      <sheetName val="Commercial_value"/>
      <sheetName val="Ky_Lam_Bridge"/>
      <sheetName val="Provisional_Sums_Item"/>
      <sheetName val="Gas_Pressure_Welding"/>
      <sheetName val="General_Item&amp;General_Requiremen"/>
      <sheetName val="General_Items"/>
      <sheetName val="Regenral_Requirements"/>
      <sheetName val="chiet_tinh"/>
      <sheetName val="Ng_hàng_xà+bulong"/>
      <sheetName val="MH_RATE"/>
      <sheetName val="Lcau_-_Lxuc"/>
      <sheetName val="PRI-LS"/>
      <sheetName val="NKC6"/>
      <sheetName val="Cước VC + ĐM CP Tư vấn"/>
      <sheetName val="Hệ số"/>
      <sheetName val="DETAIL "/>
      <sheetName val="GV1-D13 (Casement door)"/>
      <sheetName val="MTL$-INTER"/>
      <sheetName val="JP_List"/>
      <sheetName val="SUBS"/>
      <sheetName val="Feeds"/>
      <sheetName val="final list 2005"/>
      <sheetName val="final_list_2005"/>
      <sheetName val="WORKINGS"/>
      <sheetName val="LV data"/>
      <sheetName val="ESTI."/>
      <sheetName val="Gia vat tu"/>
      <sheetName val="bt19"/>
      <sheetName val="Btr25"/>
      <sheetName val="CPDDII"/>
      <sheetName val="NVL"/>
      <sheetName val="DLdauvao"/>
      <sheetName val="CẤP THOÁT NƯỚC"/>
      <sheetName val="TH MTC"/>
      <sheetName val="TH N.Cong"/>
      <sheetName val="DG-TNHC-85"/>
      <sheetName val="Dia"/>
      <sheetName val="SP10"/>
      <sheetName val="THDT goi thau TB"/>
      <sheetName val="Harga ME "/>
      <sheetName val="Alat"/>
      <sheetName val="Analisa Gabungan"/>
      <sheetName val="Sub"/>
      <sheetName val="dg7606"/>
      <sheetName val="DGsuyrong"/>
      <sheetName val="PhanTichVua"/>
      <sheetName val="PhanTichVT"/>
      <sheetName val="KhoiluongDT"/>
      <sheetName val="Supplier"/>
      <sheetName val=" Bill.5-Earthing.2 - Add Works"/>
      <sheetName val="bridge # 1"/>
      <sheetName val="DK"/>
      <sheetName val="Isolasi Luar Dalam"/>
      <sheetName val="Isolasi Luar"/>
      <sheetName val="TK-COL"/>
      <sheetName val="02_Dulieu_Cua"/>
      <sheetName val="HMCV"/>
      <sheetName val="CauKien"/>
      <sheetName val="XD"/>
      <sheetName val="Cuongricc"/>
      <sheetName val="KL san lap"/>
      <sheetName val="Chi tiet"/>
      <sheetName val="CT_vat_lieu"/>
      <sheetName val="DM_6061"/>
      <sheetName val="DG_thep_ma_kem"/>
      <sheetName val="DG_DZ"/>
      <sheetName val="DG_TBA"/>
      <sheetName val="Data_Input"/>
      <sheetName val="DG1426"/>
      <sheetName val="KH-Q1,Q2,01"/>
      <sheetName val="Chenh lech ca may"/>
      <sheetName val="TLg CN&amp;Laixe"/>
      <sheetName val="TLg CN&amp;Laixe (2)"/>
      <sheetName val="TLg Laitau"/>
      <sheetName val="TLg Laitau (2)"/>
      <sheetName val="Bang 3_Chi tiet phan Dz"/>
      <sheetName val="KHOI LUONG"/>
      <sheetName val="Setting"/>
      <sheetName val="Settings"/>
      <sheetName val="Equipment list (PAC)"/>
      <sheetName val="計算条件"/>
      <sheetName val="TINH KHOI LUONG"/>
      <sheetName val="DATA BASE"/>
      <sheetName val="Mat_Source"/>
      <sheetName val="入力作成表"/>
      <sheetName val="CPA"/>
      <sheetName val="DG7606DZ"/>
      <sheetName val="BẢNG KHỐI LƯỢNG TỔNG HỢP"/>
      <sheetName val="VND"/>
      <sheetName val="Buy vs. Lease Car"/>
      <sheetName val="___S"/>
      <sheetName val="___"/>
      <sheetName val="______"/>
      <sheetName val="GTTBA"/>
      <sheetName val="Hardware"/>
      <sheetName val="HWW"/>
      <sheetName val="TH_CPTB"/>
      <sheetName val="CP Khac cuoc VC"/>
      <sheetName val="新规"/>
      <sheetName val="Budget Code"/>
      <sheetName val="Master"/>
      <sheetName val="CTKL KTX HT"/>
      <sheetName val="Z"/>
      <sheetName val="I-KAMAR"/>
      <sheetName val="HVAC.BLOCK B4"/>
      <sheetName val="PRE (E)"/>
      <sheetName val="2.Chiet tinh"/>
      <sheetName val="daf-3(OK)"/>
      <sheetName val="daf-7(OK)"/>
      <sheetName val="subcon sched"/>
      <sheetName val="NHÀ NHẬP LIỆU"/>
      <sheetName val="MÓNG SILO"/>
      <sheetName val="SourceData"/>
      <sheetName val="CT1"/>
      <sheetName val="Tong du toan"/>
      <sheetName val="Bill 2 - ketcau"/>
      <sheetName val="A1"/>
      <sheetName val="DonGiaLD"/>
      <sheetName val="Chi tiet lan can"/>
      <sheetName val="13-Cốt thép (10mm&lt;D≤18mm) FO16"/>
      <sheetName val="du lieu du toan"/>
      <sheetName val="IBASE"/>
      <sheetName val="DANHMUC"/>
      <sheetName val="RAB_AR&amp;STR2"/>
      <sheetName val="chi_tiet_TBA2"/>
      <sheetName val="chi_tiet_C2"/>
      <sheetName val="Customize_Your_Purchase_Order2"/>
      <sheetName val="CHITIET_VL-NC-TT-3p1"/>
      <sheetName val="HĐ_ngoài1"/>
      <sheetName val="XT_Buoc_31"/>
      <sheetName val="dongia_(2)1"/>
      <sheetName val="Adix_A1"/>
      <sheetName val="S-curve_1"/>
      <sheetName val="So_doi_chieu_LC1"/>
      <sheetName val="Equip_"/>
      <sheetName val="Đầu_vào"/>
      <sheetName val="Trạm_biến_áp"/>
      <sheetName val="Đơn_Giá_"/>
      <sheetName val="Chenh_lech_vat_tu"/>
      <sheetName val="Diện_tích"/>
      <sheetName val="1_Khái_toán"/>
      <sheetName val="TONG_HOP_T5_1998"/>
      <sheetName val="Chi_tiet_XD_TBA"/>
      <sheetName val="CT-0_4KV"/>
      <sheetName val="Chi_tiet_KL"/>
      <sheetName val="Tổng_hợp_KL"/>
      <sheetName val="rate_material"/>
      <sheetName val="KL_Chi_tiết_Xây_tô"/>
      <sheetName val="04_-_XUONG_DET_B"/>
      <sheetName val="07Base_Cost"/>
      <sheetName val="_03"/>
      <sheetName val="chieu_day_san"/>
      <sheetName val="Podium_Concrete_Works"/>
      <sheetName val="KLCT-_TOWER"/>
      <sheetName val="KLCT-_PODIUM"/>
      <sheetName val="Gia_thanh_chuoi_su"/>
      <sheetName val="Tiep_dia"/>
      <sheetName val="Don_gia_vung_III-Can_Tho"/>
      <sheetName val="Bill_1_Quy_dinh_chung"/>
      <sheetName val="1_R18_BF"/>
      <sheetName val="6_External_works-R18"/>
      <sheetName val="Phan_khai_KLuong"/>
      <sheetName val="Area_Cal"/>
      <sheetName val="Elect_(3)"/>
      <sheetName val="Bond_수수료_계산_포맷"/>
      <sheetName val="PAGE_1"/>
      <sheetName val="Loại_Vật_tư"/>
      <sheetName val="DM_67"/>
      <sheetName val="Đầu_tư"/>
      <sheetName val="dg_tphcm"/>
      <sheetName val="T_KÊ_K_CẤU"/>
      <sheetName val="4_PTDG"/>
      <sheetName val="A1,_May"/>
      <sheetName val="Vat_lieu"/>
      <sheetName val="Door_and_window"/>
      <sheetName val="Project_Data"/>
      <sheetName val="EIRR&gt;_2"/>
      <sheetName val="HÐ_ngoài1"/>
      <sheetName val="Xay_lapduongR3"/>
      <sheetName val="wsLists"/>
      <sheetName val="PU_ITALY_4"/>
      <sheetName val="Tro_giup4"/>
      <sheetName val="TH_DZ354"/>
      <sheetName val="CHITIET_VL-NC-TT_-1p2"/>
      <sheetName val="TONG_HOP_VL-NC_TT2"/>
      <sheetName val="KPVC-BD_2"/>
      <sheetName val="Don_gia2"/>
      <sheetName val="DON_GIA_CAN_THO4"/>
      <sheetName val="DON_GIA_TRAM_(3)2"/>
      <sheetName val="Don_gia_chi_tiet2"/>
      <sheetName val="7606_DZ2"/>
      <sheetName val="project_management1"/>
      <sheetName val="REINF_1"/>
      <sheetName val="Rates_20091"/>
      <sheetName val="MAIN_GATE_HOUSE1"/>
      <sheetName val="Commercial_value1"/>
      <sheetName val="Ky_Lam_Bridge1"/>
      <sheetName val="Provisional_Sums_Item1"/>
      <sheetName val="Gas_Pressure_Welding1"/>
      <sheetName val="General_Item&amp;General_Requireme1"/>
      <sheetName val="General_Items1"/>
      <sheetName val="Regenral_Requirements1"/>
      <sheetName val="chiet_tinh1"/>
      <sheetName val="Ng_hàng_xà+bulong1"/>
      <sheetName val="Bang_KL1"/>
      <sheetName val="TONG_HOP_VL-NC1"/>
      <sheetName val="MH_RATE1"/>
      <sheetName val="Lcau_-_Lxuc1"/>
      <sheetName val="6787CWFASE2CASE2_00_xls"/>
      <sheetName val="Bill_01_-_CTN"/>
      <sheetName val="Bill_2_2_Villa_2_beds"/>
      <sheetName val="CẤP_THOÁT_NƯỚC"/>
      <sheetName val="Cước_VC_+_ĐM_CP_Tư_vấn"/>
      <sheetName val="Hệ_số"/>
      <sheetName val="Vat_tu_XD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KL-_KHAC"/>
      <sheetName val="BILL_3_-_KẾT_CẤU_HẦM"/>
      <sheetName val="PTĐG_LTBT"/>
      <sheetName val="CTG-PRECHEx1_4"/>
      <sheetName val="CTG-AB_(2)"/>
      <sheetName val="CTG-AB_(3)"/>
      <sheetName val="CTG-PLP-1_08"/>
      <sheetName val="Pre_Đội_nhóm"/>
      <sheetName val="Tower_-_Concrete_Works"/>
      <sheetName val="Bill-04_ket_cau_thap-_UNI"/>
      <sheetName val="TH_Vat_tu"/>
      <sheetName val="Bang_trong_luong_rieng_thep"/>
      <sheetName val="gia_cong_tac"/>
      <sheetName val="Measure_1306"/>
      <sheetName val="THDT_goi_thau_TB"/>
      <sheetName val="Tien_do_TV"/>
      <sheetName val="Harga_ME_"/>
      <sheetName val="Analisa_Gabungan"/>
      <sheetName val="GV1-D13_(Casement_door)"/>
      <sheetName val="Isolasi_Luar_Dalam"/>
      <sheetName val="Isolasi_Luar"/>
      <sheetName val="Buy_vs__Lease_Car"/>
      <sheetName val="bridge_#_1"/>
      <sheetName val="7606"/>
      <sheetName val="BOQ THAN"/>
      <sheetName val="DL ĐẦU VÀO"/>
      <sheetName val="DongiaVL2"/>
      <sheetName val="Active"/>
      <sheetName val="PMS"/>
      <sheetName val="TH-XL"/>
      <sheetName val="Rebar"/>
      <sheetName val="Item-DATA"/>
      <sheetName val="NSA fr Revit"/>
      <sheetName val="Guide"/>
      <sheetName val="Scorp of Work"/>
      <sheetName val="CPC 2T"/>
      <sheetName val="TH (Daikin)"/>
      <sheetName val=" BILL 2.1 E-ELV-THO"/>
      <sheetName val=" BILL 2.2 E-ELV-HT"/>
      <sheetName val="CT tu EDHP"/>
      <sheetName val="BIIL 3.1 PS-THO"/>
      <sheetName val="BIIL 3.1 PS-HT"/>
      <sheetName val="BILL 4 ACMV-THO "/>
      <sheetName val="BILL 4 ACMV-HT "/>
      <sheetName val=" BILL 5 FA-FA - THO  "/>
      <sheetName val=" BILL 5 FA-FA - HT  "/>
      <sheetName val="Gia tudien"/>
      <sheetName val="Code NC"/>
      <sheetName val="CTtudien"/>
      <sheetName val="TH (Toshiba)"/>
      <sheetName val="BILL 4 ACMV-HT  (Toshiba)"/>
      <sheetName val="Hao hut, CK"/>
      <sheetName val="TH CPTC"/>
      <sheetName val="TinhCPC"/>
      <sheetName val="Detail"/>
      <sheetName val="CT gio m2"/>
      <sheetName val="DMVL, CK"/>
      <sheetName val="General"/>
      <sheetName val="Sum material"/>
      <sheetName val="Ree.Hvac-Condotel"/>
      <sheetName val="Sigma.HVAC-Condotel"/>
      <sheetName val="Techgel.Condotel - HVAC"/>
      <sheetName val="Unicon.Condotel - HVAC"/>
      <sheetName val="Condotel-HVAC"/>
      <sheetName val="Ree.P&amp;D-Condotel"/>
      <sheetName val="Sigma.CTN-CONDOTEL"/>
      <sheetName val="Techgel.Condotel - CTN"/>
      <sheetName val="Unicon. Condotel - CTN"/>
      <sheetName val="Condotel-P&amp;D"/>
      <sheetName val="KL LĐ- CÁP ĐIỆN"/>
      <sheetName val="KL LĐ-BUSWAY"/>
      <sheetName val="KL LĐ-TỦ ĐIỆN"/>
      <sheetName val="Data-Lắp đèn, ổ cắm căn hộ"/>
      <sheetName val="DNTT"/>
      <sheetName val="THKT"/>
      <sheetName val="GTTT"/>
      <sheetName val="GTTT PL 02"/>
      <sheetName val="GTTT PL2"/>
      <sheetName val="KL LĐ CS SỰ CỐ (k in)"/>
      <sheetName val="KL LĐ TỦ ĐIỆN (k in)"/>
      <sheetName val="KL TỦ ĐIỆN MSB"/>
      <sheetName val="KL LĐ CÁP ĐIỆN"/>
      <sheetName val="KL LĐ- BUSWAY"/>
      <sheetName val="KL LĐ- PHẦN HẦM, KHỐI ĐẾ, HL"/>
      <sheetName val="KL-HÀNH LANG"/>
      <sheetName val="KL-Lap dat-M (k in)"/>
      <sheetName val="KL-TEST-M (k in)"/>
      <sheetName val="KL-Lap dat-D"/>
      <sheetName val="KL-TEST-D"/>
      <sheetName val="Check list tháp D (k in)"/>
      <sheetName val="Check list tháp M(k in)"/>
      <sheetName val="đối soát vật tư"/>
      <sheetName val="Main Cable "/>
      <sheetName val="预算"/>
      <sheetName val="MTO REV.2(ARMOR)"/>
      <sheetName val="Cash2"/>
      <sheetName val="D_MUC"/>
      <sheetName val="DI_ESTI"/>
      <sheetName val="07.2019 HC"/>
      <sheetName val="NHAN SU CAC CONG TRINH"/>
      <sheetName val="BANG CHAM CONG VAN PHONG"/>
      <sheetName val="CHAM CONG TRUC VE SINH"/>
      <sheetName val="UNIT_PRICE"/>
      <sheetName val="PU_ITALY_5"/>
      <sheetName val="TH_DZ355"/>
      <sheetName val="Tro_giup5"/>
      <sheetName val="Don_gia3"/>
      <sheetName val="DON_GIA_TRAM_(3)3"/>
      <sheetName val="RAB_AR&amp;STR3"/>
      <sheetName val="chi_tiet_TBA3"/>
      <sheetName val="chi_tiet_C3"/>
      <sheetName val="DON_GIA_CAN_THO5"/>
      <sheetName val="Customize_Your_Purchase_Order3"/>
      <sheetName val="CHITIET_VL-NC-TT_-1p3"/>
      <sheetName val="CHITIET_VL-NC-TT-3p2"/>
      <sheetName val="TONG_HOP_VL-NC_TT3"/>
      <sheetName val="KPVC-BD_3"/>
      <sheetName val="HĐ_ngoài2"/>
      <sheetName val="XT_Buoc_32"/>
      <sheetName val="dongia_(2)2"/>
      <sheetName val="7606_DZ3"/>
      <sheetName val="Don_gia_chi_tiet3"/>
      <sheetName val="project_management2"/>
      <sheetName val="Adix_A2"/>
      <sheetName val="S-curve_2"/>
      <sheetName val="REINF_2"/>
      <sheetName val="Rates_20092"/>
      <sheetName val="Du_toan2"/>
      <sheetName val="So_doi_chieu_LC2"/>
      <sheetName val="MAIN_GATE_HOUSE2"/>
      <sheetName val="Commercial_value2"/>
      <sheetName val="Ky_Lam_Bridge2"/>
      <sheetName val="Provisional_Sums_Item2"/>
      <sheetName val="Gas_Pressure_Welding2"/>
      <sheetName val="General_Item&amp;General_Requireme2"/>
      <sheetName val="General_Items2"/>
      <sheetName val="Regenral_Requirements2"/>
      <sheetName val="chiet_tinh2"/>
      <sheetName val="Ng_hàng_xà+bulong2"/>
      <sheetName val="Bang_KL2"/>
      <sheetName val="TONG_HOP_VL-NC2"/>
      <sheetName val="MH_RATE2"/>
      <sheetName val="DM_60611"/>
      <sheetName val="DG_thep_ma_kem1"/>
      <sheetName val="Lcau_-_Lxuc2"/>
      <sheetName val="CT_vat_lieu1"/>
      <sheetName val="Equip_1"/>
      <sheetName val="A1_CN1"/>
      <sheetName val="Đầu_vào1"/>
      <sheetName val="Chi_tiet_XD_TBA1"/>
      <sheetName val="Trạm_biến_áp1"/>
      <sheetName val="Đơn_Giá_1"/>
      <sheetName val="CT-0_4KV1"/>
      <sheetName val="Chenh_lech_vat_tu1"/>
      <sheetName val="Diện_tích1"/>
      <sheetName val="1_Khái_toán1"/>
      <sheetName val="TONG_HOP_T5_19981"/>
      <sheetName val="KL_Chi_tiết_Xây_tô1"/>
      <sheetName val="DG_DZ1"/>
      <sheetName val="DG_TBA1"/>
      <sheetName val="07Base_Cost1"/>
      <sheetName val="rate_material1"/>
      <sheetName val="Chi_tiet_KL1"/>
      <sheetName val="Tổng_hợp_KL1"/>
      <sheetName val="Xay_lapduongR31"/>
      <sheetName val="04_-_XUONG_DET_B1"/>
      <sheetName val="Bill_1_Quy_dinh_chung1"/>
      <sheetName val="1_R18_BF1"/>
      <sheetName val="6_External_works-R181"/>
      <sheetName val="Phan_khai_KLuong1"/>
      <sheetName val="_031"/>
      <sheetName val="chieu_day_san1"/>
      <sheetName val="Podium_Concrete_Works1"/>
      <sheetName val="KLCT-_TOWER1"/>
      <sheetName val="KLCT-_PODIUM1"/>
      <sheetName val="Gia_thanh_chuoi_su1"/>
      <sheetName val="Tiep_dia1"/>
      <sheetName val="Don_gia_vung_III-Can_Tho1"/>
      <sheetName val="Area_Cal1"/>
      <sheetName val="Elect_(3)1"/>
      <sheetName val="Bond_수수료_계산_포맷1"/>
      <sheetName val="PAGE_11"/>
      <sheetName val="EIRR&gt;_21"/>
      <sheetName val="DM_671"/>
      <sheetName val="Đầu_tư1"/>
      <sheetName val="Project_Data1"/>
      <sheetName val="Data_Input1"/>
      <sheetName val="6787CWFASE2CASE2_00_xls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KL-_KHAC1"/>
      <sheetName val="BILL_3_-_KẾT_CẤU_HẦM1"/>
      <sheetName val="PTĐG_LTBT1"/>
      <sheetName val="CTG-PRECHEx1_41"/>
      <sheetName val="CTG-AB_(2)1"/>
      <sheetName val="CTG-AB_(3)1"/>
      <sheetName val="CTG-PLP-1_081"/>
      <sheetName val="Pre_Đội_nhóm1"/>
      <sheetName val="Vat_tu_XD1"/>
      <sheetName val="Tower_-_Concrete_Works1"/>
      <sheetName val="Bill-04_ket_cau_thap-_UNI1"/>
      <sheetName val="Loại_Vật_tư1"/>
      <sheetName val="TH_Vat_tu1"/>
      <sheetName val="dg_tphcm1"/>
      <sheetName val="T_KÊ_K_CẤU1"/>
      <sheetName val="Bill_01_-_CTN1"/>
      <sheetName val="Bill_2_2_Villa_2_beds1"/>
      <sheetName val="4_PTDG1"/>
      <sheetName val="A1,_May1"/>
      <sheetName val="Vat_lieu1"/>
      <sheetName val="Bang_trong_luong_rieng_thep1"/>
      <sheetName val="HÐ_ngoài2"/>
      <sheetName val="gia_cong_tac1"/>
      <sheetName val="Measure_13061"/>
      <sheetName val="Cước_VC_+_ĐM_CP_Tư_vấn1"/>
      <sheetName val="Hệ_số1"/>
      <sheetName val="DETAIL_"/>
      <sheetName val="GV1-D13_(Casement_door)1"/>
      <sheetName val="final_list_20051"/>
      <sheetName val="LV_data"/>
      <sheetName val="ESTI_"/>
      <sheetName val="Gia_vat_tu"/>
      <sheetName val="CẤP_THOÁT_NƯỚC1"/>
      <sheetName val="TH_MTC"/>
      <sheetName val="TH_N_Cong"/>
      <sheetName val="THDT_goi_thau_TB1"/>
      <sheetName val="Tien_do_TV1"/>
      <sheetName val="Harga_ME_1"/>
      <sheetName val="Analisa_Gabungan1"/>
      <sheetName val="_Bill_5-Earthing_2_-_Add_Works"/>
      <sheetName val="bridge_#_11"/>
      <sheetName val="Isolasi_Luar_Dalam1"/>
      <sheetName val="Isolasi_Luar1"/>
      <sheetName val="KL_san_lap"/>
      <sheetName val="Chi_tiet"/>
      <sheetName val="Chenh_lech_ca_may"/>
      <sheetName val="TLg_CN&amp;Laixe"/>
      <sheetName val="TLg_CN&amp;Laixe_(2)"/>
      <sheetName val="TLg_Laitau"/>
      <sheetName val="TLg_Laitau_(2)"/>
      <sheetName val="Bang_3_Chi_tiet_phan_Dz"/>
      <sheetName val="KHOI_LUONG"/>
      <sheetName val="Equipment_list_(PAC)"/>
      <sheetName val="TINH_KHOI_LUONG"/>
      <sheetName val="DATA_BASE"/>
      <sheetName val="BẢNG_KHỐI_LƯỢNG_TỔNG_HỢP"/>
      <sheetName val="Buy_vs__Lease_Car1"/>
      <sheetName val="CP_Khac_cuoc_VC"/>
      <sheetName val="Budget_Code"/>
      <sheetName val="CTKL_KTX_HT"/>
      <sheetName val="HVAC_BLOCK_B4"/>
      <sheetName val="PRE_(E)"/>
      <sheetName val="2_Chiet_tinh"/>
      <sheetName val="subcon_sched"/>
      <sheetName val="NHÀ_NHẬP_LIỆU"/>
      <sheetName val="MÓNG_SILO"/>
      <sheetName val="Tong_du_toan"/>
      <sheetName val="Bill_2_-_ketcau"/>
      <sheetName val="Chi_tiet_lan_can"/>
      <sheetName val="13-Cốt_thép_(10mm&lt;D≤18mm)_FO16"/>
      <sheetName val="du_lieu_du_toan"/>
      <sheetName val="BOQ_THAN"/>
      <sheetName val="DL_ĐẦU_VÀO"/>
      <sheetName val="KL_LĐ-_CÁP_ĐIỆN"/>
      <sheetName val="KL_LĐ-BUSWAY"/>
      <sheetName val="KL_LĐ-TỦ_ĐIỆN"/>
      <sheetName val="Data-Lắp_đèn,_ổ_cắm_căn_hộ"/>
      <sheetName val="GTTT_PL_02"/>
      <sheetName val="GTTT_PL2"/>
      <sheetName val="KL_LĐ_CS_SỰ_CỐ_(k_in)"/>
      <sheetName val="KL_LĐ_TỦ_ĐIỆN_(k_in)"/>
      <sheetName val="KL_TỦ_ĐIỆN_MSB"/>
      <sheetName val="KL_LĐ_CÁP_ĐIỆN"/>
      <sheetName val="KL_LĐ-_BUSWAY"/>
      <sheetName val="KL_LĐ-_PHẦN_HẦM,_KHỐI_ĐẾ,_HL"/>
      <sheetName val="KL-HÀNH_LANG"/>
      <sheetName val="KL-Lap_dat-M_(k_in)"/>
      <sheetName val="KL-TEST-M_(k_in)"/>
      <sheetName val="KL-Lap_dat-D"/>
      <sheetName val="Check_list_tháp_D_(k_in)"/>
      <sheetName val="Check_list_tháp_M(k_in)"/>
      <sheetName val="đối_soát_vật_tư"/>
      <sheetName val="Main_Cable_"/>
      <sheetName val="Ree_Hvac-Condotel"/>
      <sheetName val="Sigma_HVAC-Condotel"/>
      <sheetName val="Techgel_Condotel_-_HVAC"/>
      <sheetName val="Unicon_Condotel_-_HVAC"/>
      <sheetName val="Ree_P&amp;D-Condotel"/>
      <sheetName val="Sigma_CTN-CONDOTEL"/>
      <sheetName val="Techgel_Condotel_-_CTN"/>
      <sheetName val="Unicon__Condotel_-_CTN"/>
      <sheetName val="NSA_fr_Revit"/>
      <sheetName val="Scorp_of_Work"/>
      <sheetName val="CPC_2T"/>
      <sheetName val="TH_(Daikin)"/>
      <sheetName val="_BILL_2_1_E-ELV-THO"/>
      <sheetName val="_BILL_2_2_E-ELV-HT"/>
      <sheetName val="CT_tu_EDHP"/>
      <sheetName val="BIIL_3_1_PS-THO"/>
      <sheetName val="BIIL_3_1_PS-HT"/>
      <sheetName val="BILL_4_ACMV-THO_"/>
      <sheetName val="BILL_4_ACMV-HT_"/>
      <sheetName val="_BILL_5_FA-FA_-_THO__"/>
      <sheetName val="_BILL_5_FA-FA_-_HT__"/>
      <sheetName val="Gia_tudien"/>
      <sheetName val="Code_NC"/>
      <sheetName val="TH_(Toshiba)"/>
      <sheetName val="BILL_4_ACMV-HT__(Toshiba)"/>
      <sheetName val="Hao_hut,_CK"/>
      <sheetName val="TH_CPTC"/>
      <sheetName val="CT_gio_m2"/>
      <sheetName val="DMVL,_CK"/>
      <sheetName val="Sum_material"/>
      <sheetName val="TÍNH TOÁN KHỐI LƯỢNG P6"/>
      <sheetName val="takeoff2"/>
      <sheetName val="Dầm -4.7m"/>
      <sheetName val="Scheme B Estimate "/>
      <sheetName val="Bang TH"/>
      <sheetName val="Shelves"/>
      <sheetName val="TINH GIA - SAN XUAT Vertico"/>
      <sheetName val="Notes"/>
      <sheetName val="DI-ESTI"/>
      <sheetName val="C.A02 - Confirmations"/>
      <sheetName val="3-PTDGT8 "/>
      <sheetName val="4-PTDG (T2)"/>
      <sheetName val="4-PTDG (T1)"/>
      <sheetName val="N賃率-職"/>
      <sheetName val="CONSOIDATE 4"/>
      <sheetName val="CONSOIDATE 2"/>
      <sheetName val="1CT-CAUTHANG-TT-T13(TRIU)&lt;16&gt;16"/>
      <sheetName val="3,CT-CAUTHANG-T23-24&gt;5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/>
      <sheetData sheetId="1163"/>
      <sheetData sheetId="1164"/>
      <sheetData sheetId="1165"/>
      <sheetData sheetId="1166" refreshError="1"/>
      <sheetData sheetId="1167" refreshError="1"/>
      <sheetData sheetId="1168"/>
      <sheetData sheetId="1169"/>
      <sheetData sheetId="1170"/>
      <sheetData sheetId="1171" refreshError="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/>
      <sheetData sheetId="1319" refreshError="1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/>
      <sheetData sheetId="1554"/>
      <sheetData sheetId="1555"/>
      <sheetData sheetId="1556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/>
      <sheetData sheetId="1674"/>
      <sheetData sheetId="1675"/>
      <sheetData sheetId="1676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/>
      <sheetData sheetId="1697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 refreshError="1"/>
      <sheetData sheetId="2123" refreshError="1"/>
      <sheetData sheetId="2124" refreshError="1"/>
      <sheetData sheetId="2125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소업1교"/>
      <sheetName val="교각계산"/>
      <sheetName val="Sheet1 (2)"/>
      <sheetName val="자압1"/>
      <sheetName val="BOX"/>
      <sheetName val="주형"/>
      <sheetName val="Sheet2"/>
      <sheetName val="PIER42"/>
      <sheetName val="ABUT수량-A1"/>
      <sheetName val="부하계산서"/>
      <sheetName val="원형1호맨홀토공수량"/>
      <sheetName val="노임"/>
      <sheetName val="b_balju_cho"/>
      <sheetName val="A-4"/>
      <sheetName val="내역서"/>
      <sheetName val="工완성공사율"/>
      <sheetName val="Project Brief"/>
      <sheetName val="Sheet1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2004사업설계"/>
      <sheetName val="구분표"/>
      <sheetName val="데이타"/>
      <sheetName val="식재인부"/>
      <sheetName val="단가"/>
      <sheetName val="시설물일위"/>
      <sheetName val="PROJECT BRIEF"/>
      <sheetName val="내역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설계산출표지"/>
      <sheetName val="SG"/>
      <sheetName val="기둥(원형)"/>
      <sheetName val="견적990322"/>
      <sheetName val="카렌스센터계량기설치공사"/>
      <sheetName val="대공종"/>
      <sheetName val="2.대외공문"/>
      <sheetName val="단가표"/>
      <sheetName val="신규일위대가"/>
      <sheetName val="98지급계획"/>
      <sheetName val="개략"/>
      <sheetName val="울산시산표"/>
      <sheetName val="일위대가표"/>
      <sheetName val="Control"/>
      <sheetName val="수압집계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예정(3)"/>
      <sheetName val="동원(3)"/>
      <sheetName val="01"/>
      <sheetName val="갑지"/>
      <sheetName val="일위(PN)"/>
      <sheetName val="UserData"/>
      <sheetName val="SG"/>
      <sheetName val="금액내역서"/>
      <sheetName val="8.PILE  (돌출)"/>
      <sheetName val="EP0618"/>
      <sheetName val="철거산출근거"/>
      <sheetName val="교각계산"/>
      <sheetName val="#REF"/>
      <sheetName val="화재 탐지 설비"/>
      <sheetName val="부하계산서"/>
      <sheetName val="환율및기초자료"/>
      <sheetName val="중기목록표"/>
      <sheetName val="시간당중기사용료"/>
      <sheetName val="설계내역"/>
      <sheetName val="광양전기"/>
      <sheetName val="6PILE  (돌출)"/>
      <sheetName val="일위대가"/>
      <sheetName val="woo(mac)"/>
      <sheetName val="본체"/>
      <sheetName val="수량산출"/>
      <sheetName val="예산대비"/>
      <sheetName val="MACRO(MCC)"/>
      <sheetName val="물가시세"/>
      <sheetName val="뚝토공"/>
      <sheetName val="날개벽"/>
      <sheetName val="Baby일위대가"/>
      <sheetName val="제-노임"/>
      <sheetName val="제직재"/>
      <sheetName val="갑지(추정)"/>
      <sheetName val="공예을"/>
      <sheetName val="예가표"/>
      <sheetName val="설계내역서"/>
      <sheetName val="사업계획(원안)"/>
      <sheetName val="토사(PE)"/>
      <sheetName val="총괄"/>
      <sheetName val="Sheet1"/>
      <sheetName val="교각1"/>
      <sheetName val="참조영역"/>
      <sheetName val="내역서(기성청구)"/>
      <sheetName val="공사원가"/>
      <sheetName val="프랜트면허"/>
      <sheetName val="토목주소"/>
      <sheetName val="2000년1차"/>
      <sheetName val="집계표"/>
      <sheetName val="입출재고현황 (2)"/>
      <sheetName val="입찰안"/>
      <sheetName val="주식"/>
      <sheetName val="Sheet1 (2)"/>
      <sheetName val="기초단가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청천내"/>
      <sheetName val="금액내역서"/>
      <sheetName val="일위대가(가설)"/>
      <sheetName val="기초일위"/>
      <sheetName val="날개벽"/>
      <sheetName val="토량산출서"/>
      <sheetName val="단중표"/>
      <sheetName val="내역서"/>
      <sheetName val="입출재고현황 (2)"/>
      <sheetName val="설계조건"/>
      <sheetName val="견적대비표"/>
      <sheetName val="SG"/>
      <sheetName val="조명율표"/>
      <sheetName val="진주방향"/>
      <sheetName val="갑지(추정)"/>
      <sheetName val="삼원"/>
      <sheetName val="그린"/>
      <sheetName val="한창-을"/>
      <sheetName val="내역"/>
      <sheetName val="품셈"/>
      <sheetName val="단가"/>
      <sheetName val="수량산출"/>
      <sheetName val="총괄내역서"/>
      <sheetName val="9902"/>
      <sheetName val="집계표"/>
      <sheetName val="기기"/>
      <sheetName val="11"/>
      <sheetName val="하중계산"/>
      <sheetName val="일위(PN)"/>
      <sheetName val="비교견적_(2)"/>
      <sheetName val="기계경비(시간당)"/>
      <sheetName val="램머"/>
      <sheetName val="Baby일위대가"/>
      <sheetName val="현장소운반"/>
      <sheetName val="파일의이용"/>
      <sheetName val="관구보호몰탈"/>
      <sheetName val="01"/>
      <sheetName val="효성CB 1P기초"/>
      <sheetName val="일위대가_목록"/>
      <sheetName val="조명시설"/>
      <sheetName val="#REF"/>
      <sheetName val="노임단가"/>
      <sheetName val="총괄표"/>
      <sheetName val="일위대가"/>
      <sheetName val="적격분석"/>
      <sheetName val="단가1"/>
      <sheetName val="Y-WORK"/>
      <sheetName val="자재단가표"/>
      <sheetName val="뚝토공"/>
      <sheetName val="ENE-CAL 1"/>
      <sheetName val="밸브설치"/>
      <sheetName val="갑지"/>
      <sheetName val="일위대가표"/>
      <sheetName val="예정(3)"/>
      <sheetName val="동원(3)"/>
      <sheetName val="수량집계표"/>
      <sheetName val="공종별수량집계"/>
      <sheetName val="바닥판"/>
      <sheetName val="교각계산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대치판정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합의경상"/>
      <sheetName val="잡비"/>
      <sheetName val="도급자재"/>
      <sheetName val="SG"/>
      <sheetName val="터파기및재료"/>
      <sheetName val="내역서"/>
      <sheetName val="설계조건"/>
      <sheetName val="내역(정지)"/>
      <sheetName val="N賃率-職"/>
      <sheetName val="가도공"/>
      <sheetName val="삼원"/>
      <sheetName val="그린"/>
      <sheetName val="한창-을"/>
      <sheetName val="내역"/>
      <sheetName val="품셈"/>
      <sheetName val="단가"/>
      <sheetName val="수량산출"/>
      <sheetName val="밸브설치"/>
      <sheetName val="샘플표지"/>
      <sheetName val="AS-YONG"/>
      <sheetName val="정보매체A동"/>
      <sheetName val="계수시트"/>
      <sheetName val="원가계산서"/>
      <sheetName val="시설물일위"/>
      <sheetName val="계약용량(서포)"/>
      <sheetName val="일위대가(가설)"/>
      <sheetName val="대로근거"/>
      <sheetName val="중로근거"/>
      <sheetName val="경상비"/>
      <sheetName val="JUCKEYK"/>
      <sheetName val="간접비"/>
      <sheetName val="문학간접"/>
      <sheetName val="간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  <sheetName val="LOPCALC"/>
      <sheetName val="KA"/>
      <sheetName val="자료"/>
      <sheetName val="노임"/>
      <sheetName val="위치조서"/>
      <sheetName val="DATA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약품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DATA"/>
      <sheetName val="집계표"/>
      <sheetName val="역T형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기본DATA"/>
      <sheetName val="입찰안"/>
      <sheetName val="자재단가"/>
      <sheetName val="산출기준(파견전산실)"/>
      <sheetName val="AV시스템"/>
      <sheetName val="DATA"/>
      <sheetName val="노임단가"/>
      <sheetName val="일위대가표"/>
      <sheetName val="1.설계조건"/>
      <sheetName val="ABUT수량-A1"/>
      <sheetName val="참조"/>
      <sheetName val="포천의료원"/>
      <sheetName val="Sheet2"/>
      <sheetName val="CPM챠트"/>
      <sheetName val="노임"/>
      <sheetName val="Macro(전선)"/>
      <sheetName val="내역을"/>
      <sheetName val="guard(mac)"/>
      <sheetName val="일위대가(가설)"/>
      <sheetName val="3련 BOX"/>
      <sheetName val="GAEYO"/>
      <sheetName val="내역"/>
      <sheetName val="(C)원내역"/>
      <sheetName val="INPUT"/>
      <sheetName val="노무비산출"/>
      <sheetName val="기계내역"/>
      <sheetName val="Sheet1"/>
      <sheetName val="DAN"/>
      <sheetName val="Front"/>
      <sheetName val="대로근거"/>
      <sheetName val="중로근거"/>
      <sheetName val="물량"/>
      <sheetName val="예정(3)"/>
      <sheetName val="토 적 표"/>
      <sheetName val="전기 원가계산서"/>
      <sheetName val="물가시세"/>
      <sheetName val="내역서"/>
      <sheetName val="실행철강하도"/>
      <sheetName val="백암비스타내역"/>
      <sheetName val="수전기기DATA"/>
      <sheetName val="CAT_5"/>
      <sheetName val="Y-WORK"/>
      <sheetName val="수량산출서"/>
      <sheetName val="9811"/>
      <sheetName val="한강운반비"/>
      <sheetName val="평가내역"/>
      <sheetName val="1단계"/>
      <sheetName val="데이타"/>
      <sheetName val="내역전기"/>
      <sheetName val="설직재-1"/>
      <sheetName val="일위"/>
      <sheetName val="NAI"/>
      <sheetName val="변경총괄표"/>
      <sheetName val="낙찰표"/>
      <sheetName val="9GNG운반"/>
      <sheetName val="철거산출근거"/>
      <sheetName val="설계조건"/>
      <sheetName val="단가"/>
      <sheetName val="간접"/>
      <sheetName val="CATV"/>
      <sheetName val="수량-가로등"/>
      <sheetName val="원효펌프교체020812"/>
      <sheetName val="ETC"/>
      <sheetName val="관람석제출"/>
      <sheetName val="9509"/>
      <sheetName val="의정부문예회관변경내역"/>
      <sheetName val="상수도토공집계표"/>
      <sheetName val="Baby일위대가"/>
      <sheetName val="하조서"/>
      <sheetName val="제수"/>
      <sheetName val="공기"/>
      <sheetName val="원형맨홀수량"/>
      <sheetName val="역T형"/>
      <sheetName val="PILE"/>
      <sheetName val="기계경비단가"/>
      <sheetName val="복구경비"/>
      <sheetName val="MCC제원"/>
      <sheetName val="수량집계"/>
      <sheetName val="총괄집계표"/>
      <sheetName val="환율"/>
      <sheetName val="6호기"/>
      <sheetName val="차액보증"/>
      <sheetName val="45,46"/>
      <sheetName val="일위_파일"/>
      <sheetName val="운동장 (2)"/>
      <sheetName val="단면가정"/>
      <sheetName val="정부노임단가"/>
      <sheetName val="소비자가"/>
      <sheetName val="설계명세서"/>
      <sheetName val="자료입력"/>
      <sheetName val="일위대가"/>
      <sheetName val="VXXXXXXX"/>
      <sheetName val="#REF"/>
      <sheetName val="tggwan(mac)"/>
      <sheetName val="단가 및 재료비"/>
      <sheetName val="3CHBDC"/>
      <sheetName val="품셈TABLE"/>
      <sheetName val="시설물기초"/>
      <sheetName val="노임이"/>
      <sheetName val="노무비"/>
      <sheetName val="교각1"/>
      <sheetName val="말뚝지지력산정"/>
      <sheetName val="을지"/>
      <sheetName val="차선도색현황"/>
      <sheetName val="DIAPHRAGM"/>
      <sheetName val="안정검토"/>
      <sheetName val="실행예산"/>
      <sheetName val="교각계산"/>
      <sheetName val="제수변수량"/>
      <sheetName val="공기변수량"/>
      <sheetName val="A-4"/>
      <sheetName val="열차무선 수량집계"/>
      <sheetName val="감가상각"/>
      <sheetName val="제-노임"/>
      <sheetName val="YES-T"/>
      <sheetName val="목차"/>
      <sheetName val="대가목록"/>
      <sheetName val="단위단가"/>
      <sheetName val="MOTOR"/>
      <sheetName val="식재총괄"/>
      <sheetName val="1.우편집중내역서"/>
      <sheetName val="옹벽"/>
      <sheetName val="기초공"/>
      <sheetName val="기둥(원형)"/>
      <sheetName val="건축내역"/>
      <sheetName val="Sheet5"/>
      <sheetName val="단가산출"/>
      <sheetName val="터파기및재료"/>
      <sheetName val="EACT10"/>
      <sheetName val="견적대비"/>
      <sheetName val="횡배수관토공수량"/>
      <sheetName val="별표집계"/>
      <sheetName val="철근단면적"/>
      <sheetName val="외주가공"/>
      <sheetName val="산출근거"/>
      <sheetName val="4)유동표"/>
      <sheetName val="전력"/>
      <sheetName val="청산공사"/>
      <sheetName val="DATE"/>
      <sheetName val="북방3터널"/>
      <sheetName val="PAD TR보호대기초"/>
      <sheetName val="가로등기초"/>
      <sheetName val="HANDHOLE(2)"/>
      <sheetName val="전차선로 물량표"/>
      <sheetName val="단가목록"/>
      <sheetName val="단위세대물량"/>
      <sheetName val="ASP"/>
      <sheetName val="Ext. Stone-P"/>
      <sheetName val="수량산출"/>
      <sheetName val="설계예산서"/>
      <sheetName val="집계표"/>
      <sheetName val="SUMMARY"/>
      <sheetName val="PAINT"/>
      <sheetName val="설 계"/>
      <sheetName val="직접경비"/>
      <sheetName val="카니발(자105노60)"/>
      <sheetName val="1호인버트수량"/>
      <sheetName val="토목주소"/>
      <sheetName val="프랜트면허"/>
      <sheetName val="EKOG10건축"/>
      <sheetName val="입찰보고"/>
      <sheetName val="대우단가(풍산)"/>
      <sheetName val="BID"/>
      <sheetName val="단가표"/>
      <sheetName val="실내건축일위대가"/>
      <sheetName val="갑지(추정)"/>
      <sheetName val="인건비"/>
      <sheetName val="조명율표"/>
      <sheetName val="BSD (2)"/>
      <sheetName val="3BL공동구 수량"/>
      <sheetName val="장비부하"/>
      <sheetName val="DS적용내역서"/>
      <sheetName val="인사자료총집계"/>
      <sheetName val="1"/>
      <sheetName val="조도계산서 (도서)"/>
      <sheetName val="수목표준대가"/>
      <sheetName val="청천내"/>
      <sheetName val="원형1호맨홀토공수량"/>
      <sheetName val="배수통관토공수량"/>
      <sheetName val="Sheet3"/>
      <sheetName val="주현(해보)"/>
      <sheetName val="주현(영광)"/>
      <sheetName val="포장공"/>
      <sheetName val="배수공"/>
      <sheetName val="토공"/>
      <sheetName val="약품설비"/>
      <sheetName val="IMPEADENCE MAP 취수장"/>
      <sheetName val="8.PILE  (돌출)"/>
      <sheetName val="부안일위"/>
      <sheetName val="토목검측서"/>
      <sheetName val="순공사비"/>
      <sheetName val="시멘트"/>
      <sheetName val="이름"/>
      <sheetName val="wall"/>
      <sheetName val="경영계획1월"/>
      <sheetName val="부하계산서"/>
      <sheetName val="강관 및 부속"/>
      <sheetName val="COVER"/>
      <sheetName val="전체도급"/>
      <sheetName val="SG"/>
      <sheetName val="기초단가"/>
      <sheetName val="단가조사"/>
      <sheetName val="견적서"/>
      <sheetName val="단가조사서"/>
      <sheetName val="SORCE1"/>
      <sheetName val="변경조서 (을)"/>
      <sheetName val="공정량산출내역서 "/>
      <sheetName val="일위목록"/>
      <sheetName val="여과지동"/>
      <sheetName val="기초자료"/>
      <sheetName val="운반비요율"/>
      <sheetName val="단가산출서"/>
      <sheetName val="중기사용료산출근거"/>
      <sheetName val="조명시설"/>
      <sheetName val="허용전류-IEC DATA"/>
      <sheetName val="참조(X)"/>
      <sheetName val="이름정의"/>
      <sheetName val="초기화면"/>
      <sheetName val="에너지동"/>
      <sheetName val="단가조사표"/>
      <sheetName val="간선계산"/>
      <sheetName val="집계(AFC)-임시가설"/>
      <sheetName val="집계(AFC)-철거"/>
      <sheetName val="집계 (PSD)-임시가설"/>
      <sheetName val="집계 (PSD)-철거"/>
      <sheetName val="집계(AFC)-신설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재경비"/>
      <sheetName val="총괄내역"/>
      <sheetName val="세부내역"/>
      <sheetName val="수량산출서"/>
      <sheetName val="일위집계"/>
      <sheetName val="일위대가"/>
      <sheetName val="직영비(한전)"/>
      <sheetName val="직영비(KT)"/>
      <sheetName val="단가산출"/>
      <sheetName val="노임단가"/>
      <sheetName val="Y-WORK"/>
      <sheetName val="직노"/>
      <sheetName val="DATA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">
          <cell r="B1" t="str">
            <v>일   위   대   가   표</v>
          </cell>
          <cell r="C1" t="str">
            <v>일   위   대   가   표</v>
          </cell>
          <cell r="N1" t="e">
            <v>#N/A</v>
          </cell>
        </row>
        <row r="2">
          <cell r="A2">
            <v>1</v>
          </cell>
          <cell r="B2" t="str">
            <v>항 목 번 호 :제1호표 (통신 5-1-23 적용)</v>
          </cell>
          <cell r="C2" t="str">
            <v>항 목 번 호 :</v>
          </cell>
          <cell r="D2" t="str">
            <v>제1호표 (통신 5-1-23 적용)</v>
          </cell>
          <cell r="N2" t="e">
            <v>#N/A</v>
          </cell>
        </row>
        <row r="3">
          <cell r="A3" t="str">
            <v>N1</v>
          </cell>
          <cell r="B3" t="str">
            <v>공       종 :유수율블럭집중국시험및조정</v>
          </cell>
          <cell r="C3" t="str">
            <v>공       종 :</v>
          </cell>
          <cell r="D3" t="str">
            <v>유수율블럭집중국시험및조정</v>
          </cell>
          <cell r="H3" t="str">
            <v>노 무 비</v>
          </cell>
          <cell r="J3" t="str">
            <v>재 료 비</v>
          </cell>
          <cell r="L3" t="str">
            <v>경   비</v>
          </cell>
          <cell r="M3" t="str">
            <v>합   계</v>
          </cell>
          <cell r="N3" t="e">
            <v>#N/A</v>
          </cell>
        </row>
        <row r="4">
          <cell r="A4" t="str">
            <v>유수율블럭집중국시험및조정</v>
          </cell>
          <cell r="B4" t="str">
            <v>단       위 :대</v>
          </cell>
          <cell r="C4" t="str">
            <v>단       위 :</v>
          </cell>
          <cell r="D4" t="str">
            <v>대</v>
          </cell>
          <cell r="H4">
            <v>2468493</v>
          </cell>
          <cell r="J4">
            <v>0</v>
          </cell>
          <cell r="L4">
            <v>74054</v>
          </cell>
          <cell r="M4">
            <v>2542547</v>
          </cell>
          <cell r="N4" t="str">
            <v>제1호표 참조</v>
          </cell>
        </row>
        <row r="5">
          <cell r="B5" t="str">
            <v>명      칭규    격</v>
          </cell>
          <cell r="C5" t="str">
            <v>명      칭</v>
          </cell>
          <cell r="D5" t="str">
            <v>규    격</v>
          </cell>
          <cell r="E5" t="str">
            <v>수 량</v>
          </cell>
          <cell r="F5" t="str">
            <v>단위</v>
          </cell>
          <cell r="G5" t="str">
            <v>노   무   비</v>
          </cell>
          <cell r="I5" t="str">
            <v>재   료   비</v>
          </cell>
          <cell r="K5" t="str">
            <v>경      비</v>
          </cell>
          <cell r="M5" t="str">
            <v>비 고</v>
          </cell>
          <cell r="N5" t="e">
            <v>#N/A</v>
          </cell>
        </row>
        <row r="6">
          <cell r="B6" t="str">
            <v/>
          </cell>
          <cell r="G6" t="str">
            <v>단    가</v>
          </cell>
          <cell r="H6" t="str">
            <v>금    액</v>
          </cell>
          <cell r="I6" t="str">
            <v>단    가</v>
          </cell>
          <cell r="J6" t="str">
            <v>금    액</v>
          </cell>
          <cell r="K6" t="str">
            <v>단    가</v>
          </cell>
          <cell r="L6" t="str">
            <v>금    액</v>
          </cell>
          <cell r="N6" t="e">
            <v>#N/A</v>
          </cell>
        </row>
        <row r="7">
          <cell r="B7" t="str">
            <v>BAY 건립통신설비공</v>
          </cell>
          <cell r="C7" t="str">
            <v>BAY 건립</v>
          </cell>
          <cell r="D7" t="str">
            <v>통신설비공</v>
          </cell>
          <cell r="E7">
            <v>0.5</v>
          </cell>
          <cell r="F7" t="str">
            <v>인</v>
          </cell>
          <cell r="G7">
            <v>94355</v>
          </cell>
          <cell r="H7">
            <v>47177</v>
          </cell>
          <cell r="I7">
            <v>0</v>
          </cell>
          <cell r="J7">
            <v>0</v>
          </cell>
          <cell r="L7">
            <v>0</v>
          </cell>
          <cell r="N7">
            <v>94355</v>
          </cell>
        </row>
        <row r="8">
          <cell r="B8" t="str">
            <v>보통인부</v>
          </cell>
          <cell r="D8" t="str">
            <v>보통인부</v>
          </cell>
          <cell r="E8">
            <v>1</v>
          </cell>
          <cell r="F8" t="str">
            <v>인</v>
          </cell>
          <cell r="G8">
            <v>56822</v>
          </cell>
          <cell r="H8">
            <v>56822</v>
          </cell>
          <cell r="I8">
            <v>0</v>
          </cell>
          <cell r="J8">
            <v>0</v>
          </cell>
          <cell r="L8">
            <v>0</v>
          </cell>
          <cell r="N8">
            <v>56822</v>
          </cell>
        </row>
        <row r="10">
          <cell r="B10" t="str">
            <v>국부시험 및 조정통신기사1급</v>
          </cell>
          <cell r="C10" t="str">
            <v>국부시험 및 조정</v>
          </cell>
          <cell r="D10" t="str">
            <v>통신기사1급</v>
          </cell>
          <cell r="E10">
            <v>4</v>
          </cell>
          <cell r="F10" t="str">
            <v>인</v>
          </cell>
          <cell r="G10">
            <v>107477</v>
          </cell>
          <cell r="H10">
            <v>429908</v>
          </cell>
          <cell r="I10">
            <v>0</v>
          </cell>
          <cell r="J10">
            <v>0</v>
          </cell>
          <cell r="L10">
            <v>0</v>
          </cell>
          <cell r="N10">
            <v>107477</v>
          </cell>
        </row>
        <row r="11">
          <cell r="B11" t="str">
            <v/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L11">
            <v>0</v>
          </cell>
          <cell r="N11" t="e">
            <v>#N/A</v>
          </cell>
        </row>
        <row r="12">
          <cell r="B12" t="str">
            <v>송수신 상태 조정통신기사1급</v>
          </cell>
          <cell r="C12" t="str">
            <v>송수신 상태 조정</v>
          </cell>
          <cell r="D12" t="str">
            <v>통신기사1급</v>
          </cell>
          <cell r="E12">
            <v>2</v>
          </cell>
          <cell r="F12" t="str">
            <v>인</v>
          </cell>
          <cell r="G12">
            <v>107477</v>
          </cell>
          <cell r="H12">
            <v>214954</v>
          </cell>
          <cell r="I12">
            <v>0</v>
          </cell>
          <cell r="J12">
            <v>0</v>
          </cell>
          <cell r="L12">
            <v>0</v>
          </cell>
          <cell r="N12">
            <v>107477</v>
          </cell>
        </row>
        <row r="13">
          <cell r="B13" t="str">
            <v/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L13">
            <v>0</v>
          </cell>
          <cell r="N13" t="e">
            <v>#N/A</v>
          </cell>
        </row>
        <row r="14">
          <cell r="B14" t="str">
            <v>종합점검 및 시험통신기사1급</v>
          </cell>
          <cell r="C14" t="str">
            <v>종합점검 및 시험</v>
          </cell>
          <cell r="D14" t="str">
            <v>통신기사1급</v>
          </cell>
          <cell r="E14">
            <v>16</v>
          </cell>
          <cell r="F14" t="str">
            <v>인</v>
          </cell>
          <cell r="G14">
            <v>107477</v>
          </cell>
          <cell r="H14">
            <v>1719632</v>
          </cell>
          <cell r="I14">
            <v>0</v>
          </cell>
          <cell r="J14">
            <v>0</v>
          </cell>
          <cell r="L14">
            <v>0</v>
          </cell>
          <cell r="N14">
            <v>107477</v>
          </cell>
        </row>
        <row r="16">
          <cell r="B16" t="str">
            <v>공구손료노무비의 3%</v>
          </cell>
          <cell r="C16" t="str">
            <v>공구손료</v>
          </cell>
          <cell r="D16" t="str">
            <v>노무비의 3%</v>
          </cell>
          <cell r="E16">
            <v>1</v>
          </cell>
          <cell r="F16" t="str">
            <v>식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L16">
            <v>74054</v>
          </cell>
          <cell r="N16" t="e">
            <v>#N/A</v>
          </cell>
        </row>
        <row r="18">
          <cell r="B18" t="str">
            <v/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L18">
            <v>0</v>
          </cell>
          <cell r="N18" t="e">
            <v>#N/A</v>
          </cell>
        </row>
        <row r="19">
          <cell r="B19" t="str">
            <v>일   위   대   가   표</v>
          </cell>
          <cell r="C19" t="str">
            <v>일   위   대   가   표</v>
          </cell>
          <cell r="N19" t="e">
            <v>#N/A</v>
          </cell>
        </row>
        <row r="20">
          <cell r="A20">
            <v>2</v>
          </cell>
          <cell r="B20" t="str">
            <v>항 목 번 호 :제2호표 (통신 5-1-23 적용)</v>
          </cell>
          <cell r="C20" t="str">
            <v>항 목 번 호 :</v>
          </cell>
          <cell r="D20" t="str">
            <v>제2호표 (통신 5-1-23 적용)</v>
          </cell>
          <cell r="N20" t="e">
            <v>#N/A</v>
          </cell>
        </row>
        <row r="21">
          <cell r="A21" t="str">
            <v>N2</v>
          </cell>
          <cell r="B21" t="str">
            <v>공       종 :유수율관리측정소 시험및조정</v>
          </cell>
          <cell r="C21" t="str">
            <v>공       종 :</v>
          </cell>
          <cell r="D21" t="str">
            <v>유수율관리측정소 시험및조정</v>
          </cell>
          <cell r="H21" t="str">
            <v>노 무 비</v>
          </cell>
          <cell r="J21" t="str">
            <v>재 료 비</v>
          </cell>
          <cell r="L21" t="str">
            <v>경   비</v>
          </cell>
          <cell r="M21" t="str">
            <v>합   계</v>
          </cell>
          <cell r="N21" t="e">
            <v>#N/A</v>
          </cell>
        </row>
        <row r="22">
          <cell r="A22" t="str">
            <v>유수율관리측정소 시험및조정</v>
          </cell>
          <cell r="B22" t="str">
            <v>단       위 :대</v>
          </cell>
          <cell r="C22" t="str">
            <v>단       위 :</v>
          </cell>
          <cell r="D22" t="str">
            <v>대</v>
          </cell>
          <cell r="H22">
            <v>2468493</v>
          </cell>
          <cell r="J22">
            <v>0</v>
          </cell>
          <cell r="L22">
            <v>74054</v>
          </cell>
          <cell r="M22">
            <v>2542547</v>
          </cell>
          <cell r="N22" t="str">
            <v>제2호표 참조</v>
          </cell>
        </row>
        <row r="23">
          <cell r="B23" t="str">
            <v>명      칭규    격</v>
          </cell>
          <cell r="C23" t="str">
            <v>명      칭</v>
          </cell>
          <cell r="D23" t="str">
            <v>규    격</v>
          </cell>
          <cell r="E23" t="str">
            <v>수 량</v>
          </cell>
          <cell r="F23" t="str">
            <v>단위</v>
          </cell>
          <cell r="G23" t="str">
            <v>노   무   비</v>
          </cell>
          <cell r="I23" t="str">
            <v>재   료   비</v>
          </cell>
          <cell r="K23" t="str">
            <v>경      비</v>
          </cell>
          <cell r="M23" t="str">
            <v>비 고</v>
          </cell>
          <cell r="N23" t="e">
            <v>#N/A</v>
          </cell>
        </row>
        <row r="24">
          <cell r="B24" t="str">
            <v/>
          </cell>
          <cell r="G24" t="str">
            <v>단    가</v>
          </cell>
          <cell r="H24" t="str">
            <v>금    액</v>
          </cell>
          <cell r="I24" t="str">
            <v>단    가</v>
          </cell>
          <cell r="J24" t="str">
            <v>금    액</v>
          </cell>
          <cell r="K24" t="str">
            <v>단    가</v>
          </cell>
          <cell r="L24" t="str">
            <v>금    액</v>
          </cell>
          <cell r="N24" t="e">
            <v>#N/A</v>
          </cell>
        </row>
        <row r="25">
          <cell r="B25" t="str">
            <v>BAY 건립통신설비공</v>
          </cell>
          <cell r="C25" t="str">
            <v>BAY 건립</v>
          </cell>
          <cell r="D25" t="str">
            <v>통신설비공</v>
          </cell>
          <cell r="E25">
            <v>0.5</v>
          </cell>
          <cell r="F25" t="str">
            <v>인</v>
          </cell>
          <cell r="G25">
            <v>94355</v>
          </cell>
          <cell r="H25">
            <v>47177</v>
          </cell>
          <cell r="I25">
            <v>0</v>
          </cell>
          <cell r="J25">
            <v>0</v>
          </cell>
          <cell r="L25">
            <v>0</v>
          </cell>
          <cell r="N25">
            <v>94355</v>
          </cell>
        </row>
        <row r="26">
          <cell r="B26" t="str">
            <v>보통인부</v>
          </cell>
          <cell r="D26" t="str">
            <v>보통인부</v>
          </cell>
          <cell r="E26">
            <v>1</v>
          </cell>
          <cell r="F26" t="str">
            <v>인</v>
          </cell>
          <cell r="G26">
            <v>56822</v>
          </cell>
          <cell r="H26">
            <v>56822</v>
          </cell>
          <cell r="I26">
            <v>0</v>
          </cell>
          <cell r="J26">
            <v>0</v>
          </cell>
          <cell r="L26">
            <v>0</v>
          </cell>
          <cell r="N26">
            <v>56822</v>
          </cell>
        </row>
        <row r="28">
          <cell r="B28" t="str">
            <v>국부시험 및 조정통신기사1급</v>
          </cell>
          <cell r="C28" t="str">
            <v>국부시험 및 조정</v>
          </cell>
          <cell r="D28" t="str">
            <v>통신기사1급</v>
          </cell>
          <cell r="E28">
            <v>4</v>
          </cell>
          <cell r="F28" t="str">
            <v>인</v>
          </cell>
          <cell r="G28">
            <v>107477</v>
          </cell>
          <cell r="H28">
            <v>429908</v>
          </cell>
          <cell r="I28">
            <v>0</v>
          </cell>
          <cell r="J28">
            <v>0</v>
          </cell>
          <cell r="L28">
            <v>0</v>
          </cell>
          <cell r="N28">
            <v>107477</v>
          </cell>
        </row>
        <row r="29">
          <cell r="B29" t="str">
            <v/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L29">
            <v>0</v>
          </cell>
          <cell r="N29" t="e">
            <v>#N/A</v>
          </cell>
        </row>
        <row r="30">
          <cell r="B30" t="str">
            <v>송수신 상태 조정통신기사1급</v>
          </cell>
          <cell r="C30" t="str">
            <v>송수신 상태 조정</v>
          </cell>
          <cell r="D30" t="str">
            <v>통신기사1급</v>
          </cell>
          <cell r="E30">
            <v>2</v>
          </cell>
          <cell r="F30" t="str">
            <v>인</v>
          </cell>
          <cell r="G30">
            <v>107477</v>
          </cell>
          <cell r="H30">
            <v>214954</v>
          </cell>
          <cell r="I30">
            <v>0</v>
          </cell>
          <cell r="J30">
            <v>0</v>
          </cell>
          <cell r="L30">
            <v>0</v>
          </cell>
          <cell r="N30">
            <v>107477</v>
          </cell>
        </row>
        <row r="31">
          <cell r="B31" t="str">
            <v/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L31">
            <v>0</v>
          </cell>
          <cell r="N31" t="e">
            <v>#N/A</v>
          </cell>
        </row>
        <row r="32">
          <cell r="B32" t="str">
            <v>종합점검 및 시험통신기사1급</v>
          </cell>
          <cell r="C32" t="str">
            <v>종합점검 및 시험</v>
          </cell>
          <cell r="D32" t="str">
            <v>통신기사1급</v>
          </cell>
          <cell r="E32">
            <v>16</v>
          </cell>
          <cell r="F32" t="str">
            <v>인</v>
          </cell>
          <cell r="G32">
            <v>107477</v>
          </cell>
          <cell r="H32">
            <v>1719632</v>
          </cell>
          <cell r="I32">
            <v>0</v>
          </cell>
          <cell r="J32">
            <v>0</v>
          </cell>
          <cell r="L32">
            <v>0</v>
          </cell>
          <cell r="N32">
            <v>107477</v>
          </cell>
        </row>
        <row r="34">
          <cell r="B34" t="str">
            <v>공구손료노무비의 3%</v>
          </cell>
          <cell r="C34" t="str">
            <v>공구손료</v>
          </cell>
          <cell r="D34" t="str">
            <v>노무비의 3%</v>
          </cell>
          <cell r="E34">
            <v>1</v>
          </cell>
          <cell r="F34" t="str">
            <v>식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L34">
            <v>74054</v>
          </cell>
          <cell r="N34" t="e">
            <v>#N/A</v>
          </cell>
        </row>
        <row r="36">
          <cell r="B36" t="str">
            <v/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L36">
            <v>0</v>
          </cell>
          <cell r="N36" t="e">
            <v>#N/A</v>
          </cell>
        </row>
        <row r="37">
          <cell r="B37" t="str">
            <v>일   위   대   가   표</v>
          </cell>
          <cell r="C37" t="str">
            <v>일   위   대   가   표</v>
          </cell>
          <cell r="N37" t="e">
            <v>#N/A</v>
          </cell>
        </row>
        <row r="38">
          <cell r="A38">
            <v>3</v>
          </cell>
          <cell r="B38" t="str">
            <v>항 목 번 호 :제3호표 (통신 5-1-23 적용)</v>
          </cell>
          <cell r="C38" t="str">
            <v>항 목 번 호 :</v>
          </cell>
          <cell r="D38" t="str">
            <v>제3호표 (통신 5-1-23 적용)</v>
          </cell>
          <cell r="N38" t="e">
            <v>#N/A</v>
          </cell>
        </row>
        <row r="39">
          <cell r="A39" t="str">
            <v>N3</v>
          </cell>
          <cell r="B39" t="str">
            <v>공       종 :압력관리측정소 시험및조정</v>
          </cell>
          <cell r="C39" t="str">
            <v>공       종 :</v>
          </cell>
          <cell r="D39" t="str">
            <v>압력관리측정소 시험및조정</v>
          </cell>
          <cell r="H39" t="str">
            <v>노 무 비</v>
          </cell>
          <cell r="J39" t="str">
            <v>재 료 비</v>
          </cell>
          <cell r="L39" t="str">
            <v>경   비</v>
          </cell>
          <cell r="M39" t="str">
            <v>합   계</v>
          </cell>
          <cell r="N39" t="e">
            <v>#N/A</v>
          </cell>
        </row>
        <row r="40">
          <cell r="A40" t="str">
            <v>압력관리측정소 시험및조정</v>
          </cell>
          <cell r="B40" t="str">
            <v>단       위 :대</v>
          </cell>
          <cell r="C40" t="str">
            <v>단       위 :</v>
          </cell>
          <cell r="D40" t="str">
            <v>대</v>
          </cell>
          <cell r="H40">
            <v>1286246</v>
          </cell>
          <cell r="J40">
            <v>0</v>
          </cell>
          <cell r="L40">
            <v>38587</v>
          </cell>
          <cell r="M40">
            <v>1324833</v>
          </cell>
          <cell r="N40" t="str">
            <v>제3호표 참조</v>
          </cell>
        </row>
        <row r="41">
          <cell r="B41" t="str">
            <v>명      칭규    격</v>
          </cell>
          <cell r="C41" t="str">
            <v>명      칭</v>
          </cell>
          <cell r="D41" t="str">
            <v>규    격</v>
          </cell>
          <cell r="E41" t="str">
            <v>수 량</v>
          </cell>
          <cell r="F41" t="str">
            <v>단위</v>
          </cell>
          <cell r="G41" t="str">
            <v>노   무   비</v>
          </cell>
          <cell r="I41" t="str">
            <v>재   료   비</v>
          </cell>
          <cell r="K41" t="str">
            <v>경      비</v>
          </cell>
          <cell r="M41" t="str">
            <v>비 고</v>
          </cell>
          <cell r="N41" t="e">
            <v>#N/A</v>
          </cell>
        </row>
        <row r="42">
          <cell r="B42" t="str">
            <v/>
          </cell>
          <cell r="G42" t="str">
            <v>단    가</v>
          </cell>
          <cell r="H42" t="str">
            <v>금    액</v>
          </cell>
          <cell r="I42" t="str">
            <v>단    가</v>
          </cell>
          <cell r="J42" t="str">
            <v>금    액</v>
          </cell>
          <cell r="K42" t="str">
            <v>단    가</v>
          </cell>
          <cell r="L42" t="str">
            <v>금    액</v>
          </cell>
          <cell r="N42" t="e">
            <v>#N/A</v>
          </cell>
        </row>
        <row r="43">
          <cell r="B43" t="str">
            <v>BAY 건립통신설비공</v>
          </cell>
          <cell r="C43" t="str">
            <v>BAY 건립</v>
          </cell>
          <cell r="D43" t="str">
            <v>통신설비공</v>
          </cell>
          <cell r="E43">
            <v>0.5</v>
          </cell>
          <cell r="F43" t="str">
            <v>인</v>
          </cell>
          <cell r="G43">
            <v>94355</v>
          </cell>
          <cell r="H43">
            <v>47177</v>
          </cell>
          <cell r="I43">
            <v>0</v>
          </cell>
          <cell r="J43">
            <v>0</v>
          </cell>
          <cell r="L43">
            <v>0</v>
          </cell>
          <cell r="N43">
            <v>94355</v>
          </cell>
        </row>
        <row r="44">
          <cell r="B44" t="str">
            <v>보통인부</v>
          </cell>
          <cell r="D44" t="str">
            <v>보통인부</v>
          </cell>
          <cell r="E44">
            <v>1</v>
          </cell>
          <cell r="F44" t="str">
            <v>인</v>
          </cell>
          <cell r="G44">
            <v>56822</v>
          </cell>
          <cell r="H44">
            <v>56822</v>
          </cell>
          <cell r="I44">
            <v>0</v>
          </cell>
          <cell r="J44">
            <v>0</v>
          </cell>
          <cell r="L44">
            <v>0</v>
          </cell>
          <cell r="N44">
            <v>56822</v>
          </cell>
        </row>
        <row r="46">
          <cell r="B46" t="str">
            <v>국부시험 및 조정통신기사1급</v>
          </cell>
          <cell r="C46" t="str">
            <v>국부시험 및 조정</v>
          </cell>
          <cell r="D46" t="str">
            <v>통신기사1급</v>
          </cell>
          <cell r="E46">
            <v>2</v>
          </cell>
          <cell r="F46" t="str">
            <v>인</v>
          </cell>
          <cell r="G46">
            <v>107477</v>
          </cell>
          <cell r="H46">
            <v>214954</v>
          </cell>
          <cell r="I46">
            <v>0</v>
          </cell>
          <cell r="J46">
            <v>0</v>
          </cell>
          <cell r="L46">
            <v>0</v>
          </cell>
          <cell r="N46">
            <v>107477</v>
          </cell>
        </row>
        <row r="47">
          <cell r="B47" t="str">
            <v/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L47">
            <v>0</v>
          </cell>
          <cell r="N47" t="e">
            <v>#N/A</v>
          </cell>
        </row>
        <row r="48">
          <cell r="B48" t="str">
            <v>송수신 상태 조정통신기사1급</v>
          </cell>
          <cell r="C48" t="str">
            <v>송수신 상태 조정</v>
          </cell>
          <cell r="D48" t="str">
            <v>통신기사1급</v>
          </cell>
          <cell r="E48">
            <v>1</v>
          </cell>
          <cell r="F48" t="str">
            <v>인</v>
          </cell>
          <cell r="G48">
            <v>107477</v>
          </cell>
          <cell r="H48">
            <v>107477</v>
          </cell>
          <cell r="I48">
            <v>0</v>
          </cell>
          <cell r="J48">
            <v>0</v>
          </cell>
          <cell r="L48">
            <v>0</v>
          </cell>
          <cell r="N48">
            <v>107477</v>
          </cell>
        </row>
        <row r="49">
          <cell r="B49" t="str">
            <v/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L49">
            <v>0</v>
          </cell>
          <cell r="N49" t="e">
            <v>#N/A</v>
          </cell>
        </row>
        <row r="50">
          <cell r="B50" t="str">
            <v>종합점검 및 시험통신기사1급</v>
          </cell>
          <cell r="C50" t="str">
            <v>종합점검 및 시험</v>
          </cell>
          <cell r="D50" t="str">
            <v>통신기사1급</v>
          </cell>
          <cell r="E50">
            <v>8</v>
          </cell>
          <cell r="F50" t="str">
            <v>인</v>
          </cell>
          <cell r="G50">
            <v>107477</v>
          </cell>
          <cell r="H50">
            <v>859816</v>
          </cell>
          <cell r="I50">
            <v>0</v>
          </cell>
          <cell r="J50">
            <v>0</v>
          </cell>
          <cell r="L50">
            <v>0</v>
          </cell>
          <cell r="N50">
            <v>107477</v>
          </cell>
        </row>
        <row r="52">
          <cell r="B52" t="str">
            <v>공구손료노무비의 3%</v>
          </cell>
          <cell r="C52" t="str">
            <v>공구손료</v>
          </cell>
          <cell r="D52" t="str">
            <v>노무비의 3%</v>
          </cell>
          <cell r="E52">
            <v>1</v>
          </cell>
          <cell r="F52" t="str">
            <v>식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L52">
            <v>38587</v>
          </cell>
          <cell r="N52" t="e">
            <v>#N/A</v>
          </cell>
        </row>
        <row r="54">
          <cell r="B54" t="str">
            <v/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L54">
            <v>0</v>
          </cell>
          <cell r="N54" t="e">
            <v>#N/A</v>
          </cell>
        </row>
        <row r="55">
          <cell r="B55" t="str">
            <v>일   위   대   가   표</v>
          </cell>
          <cell r="C55" t="str">
            <v>일   위   대   가   표</v>
          </cell>
          <cell r="N55" t="e">
            <v>#N/A</v>
          </cell>
        </row>
        <row r="56">
          <cell r="A56">
            <v>4</v>
          </cell>
          <cell r="B56" t="str">
            <v>항 목 번 호 :제4호표 (전기 4-1, 4-2 적용)</v>
          </cell>
          <cell r="C56" t="str">
            <v>항 목 번 호 :</v>
          </cell>
          <cell r="D56" t="str">
            <v>제4호표 (전기 4-1, 4-2 적용)</v>
          </cell>
          <cell r="N56" t="e">
            <v>#N/A</v>
          </cell>
        </row>
        <row r="57">
          <cell r="A57" t="str">
            <v>N4</v>
          </cell>
          <cell r="B57" t="str">
            <v>공       종 :초음파 유량계 설치</v>
          </cell>
          <cell r="C57" t="str">
            <v>공       종 :</v>
          </cell>
          <cell r="D57" t="str">
            <v>초음파 유량계 설치</v>
          </cell>
          <cell r="H57" t="str">
            <v>노 무 비</v>
          </cell>
          <cell r="J57" t="str">
            <v>재 료 비</v>
          </cell>
          <cell r="L57" t="str">
            <v>경   비</v>
          </cell>
          <cell r="M57" t="str">
            <v>합   계</v>
          </cell>
          <cell r="N57" t="e">
            <v>#N/A</v>
          </cell>
        </row>
        <row r="58">
          <cell r="A58" t="str">
            <v>초음파 유량계 설치</v>
          </cell>
          <cell r="B58" t="str">
            <v>단       위 :SET</v>
          </cell>
          <cell r="C58" t="str">
            <v>단       위 :</v>
          </cell>
          <cell r="D58" t="str">
            <v>SET</v>
          </cell>
          <cell r="H58">
            <v>395192</v>
          </cell>
          <cell r="J58">
            <v>0</v>
          </cell>
          <cell r="L58">
            <v>11855</v>
          </cell>
          <cell r="M58">
            <v>407047</v>
          </cell>
          <cell r="N58" t="str">
            <v>제4호표 참조</v>
          </cell>
        </row>
        <row r="59">
          <cell r="B59" t="str">
            <v>명      칭규    격</v>
          </cell>
          <cell r="C59" t="str">
            <v>명      칭</v>
          </cell>
          <cell r="D59" t="str">
            <v>규    격</v>
          </cell>
          <cell r="E59" t="str">
            <v>수 량</v>
          </cell>
          <cell r="F59" t="str">
            <v>단위</v>
          </cell>
          <cell r="G59" t="str">
            <v>노   무   비</v>
          </cell>
          <cell r="I59" t="str">
            <v>재   료   비</v>
          </cell>
          <cell r="K59" t="str">
            <v>경      비</v>
          </cell>
          <cell r="M59" t="str">
            <v>비 고</v>
          </cell>
          <cell r="N59" t="e">
            <v>#N/A</v>
          </cell>
        </row>
        <row r="60">
          <cell r="B60" t="str">
            <v/>
          </cell>
          <cell r="G60" t="str">
            <v>단    가</v>
          </cell>
          <cell r="H60" t="str">
            <v>금    액</v>
          </cell>
          <cell r="I60" t="str">
            <v>단    가</v>
          </cell>
          <cell r="J60" t="str">
            <v>금    액</v>
          </cell>
          <cell r="K60" t="str">
            <v>단    가</v>
          </cell>
          <cell r="L60" t="str">
            <v>금    액</v>
          </cell>
          <cell r="N60" t="e">
            <v>#N/A</v>
          </cell>
        </row>
        <row r="61">
          <cell r="B61" t="str">
            <v>계기 설치 및 시험계장공</v>
          </cell>
          <cell r="C61" t="str">
            <v>계기 설치 및 시험</v>
          </cell>
          <cell r="D61" t="str">
            <v>계장공</v>
          </cell>
          <cell r="E61">
            <v>0.65</v>
          </cell>
          <cell r="F61" t="str">
            <v>인</v>
          </cell>
          <cell r="G61">
            <v>95188</v>
          </cell>
          <cell r="H61">
            <v>61872</v>
          </cell>
          <cell r="I61">
            <v>0</v>
          </cell>
          <cell r="J61" t="str">
            <v>(0.27 + 0.25) x 1.25 = 0.65</v>
          </cell>
          <cell r="M61" t="str">
            <v>발신기 + 수신기
LOOP 시험 포함</v>
          </cell>
          <cell r="N61">
            <v>95188</v>
          </cell>
        </row>
        <row r="62">
          <cell r="B62" t="str">
            <v>계기반(초음파유량계설치)계장공</v>
          </cell>
          <cell r="C62" t="str">
            <v>계기반(초음파유량계설치)</v>
          </cell>
          <cell r="D62" t="str">
            <v>계장공</v>
          </cell>
          <cell r="E62">
            <v>2</v>
          </cell>
          <cell r="G62">
            <v>95188</v>
          </cell>
          <cell r="H62">
            <v>190376</v>
          </cell>
          <cell r="I62">
            <v>0</v>
          </cell>
          <cell r="J62">
            <v>0</v>
          </cell>
          <cell r="N62">
            <v>95188</v>
          </cell>
        </row>
        <row r="63">
          <cell r="D63" t="str">
            <v>보통인부</v>
          </cell>
          <cell r="E63">
            <v>1.33</v>
          </cell>
          <cell r="G63">
            <v>107477</v>
          </cell>
          <cell r="H63">
            <v>142944</v>
          </cell>
        </row>
        <row r="64">
          <cell r="B64" t="str">
            <v>공구손료노무비의 3%</v>
          </cell>
          <cell r="C64" t="str">
            <v>공구손료</v>
          </cell>
          <cell r="D64" t="str">
            <v>노무비의 3%</v>
          </cell>
          <cell r="E64">
            <v>1</v>
          </cell>
          <cell r="F64" t="str">
            <v>식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L64">
            <v>11855</v>
          </cell>
          <cell r="N64" t="e">
            <v>#N/A</v>
          </cell>
        </row>
        <row r="65">
          <cell r="B65" t="str">
            <v/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N65" t="e">
            <v>#N/A</v>
          </cell>
        </row>
        <row r="69">
          <cell r="B69" t="str">
            <v/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N69" t="e">
            <v>#N/A</v>
          </cell>
        </row>
        <row r="70">
          <cell r="B70" t="str">
            <v/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N70" t="e">
            <v>#N/A</v>
          </cell>
        </row>
        <row r="71">
          <cell r="B71" t="str">
            <v/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N71" t="e">
            <v>#N/A</v>
          </cell>
        </row>
        <row r="72">
          <cell r="B72" t="str">
            <v/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N72" t="e">
            <v>#N/A</v>
          </cell>
        </row>
        <row r="73">
          <cell r="B73" t="str">
            <v>일   위   대   가   표</v>
          </cell>
          <cell r="C73" t="str">
            <v>일   위   대   가   표</v>
          </cell>
          <cell r="N73" t="e">
            <v>#N/A</v>
          </cell>
        </row>
        <row r="74">
          <cell r="A74">
            <v>5</v>
          </cell>
          <cell r="B74" t="str">
            <v>항 목 번 호 : 제5호표 (전기 4-1, 4-2 적용)</v>
          </cell>
          <cell r="C74" t="str">
            <v>항 목 번 호 :</v>
          </cell>
          <cell r="D74" t="str">
            <v xml:space="preserve"> 제5호표 (전기 4-1, 4-2 적용)</v>
          </cell>
          <cell r="N74" t="e">
            <v>#N/A</v>
          </cell>
        </row>
        <row r="75">
          <cell r="A75" t="str">
            <v>N5</v>
          </cell>
          <cell r="B75" t="str">
            <v>공       종 :압력계설치</v>
          </cell>
          <cell r="C75" t="str">
            <v>공       종 :</v>
          </cell>
          <cell r="D75" t="str">
            <v>압력계설치</v>
          </cell>
          <cell r="H75" t="str">
            <v>노 무 비</v>
          </cell>
          <cell r="J75" t="str">
            <v>재 료 비</v>
          </cell>
          <cell r="L75" t="str">
            <v>경   비</v>
          </cell>
          <cell r="M75" t="str">
            <v>합   계</v>
          </cell>
          <cell r="N75" t="e">
            <v>#N/A</v>
          </cell>
        </row>
        <row r="76">
          <cell r="A76" t="str">
            <v>압력계설치</v>
          </cell>
          <cell r="B76" t="str">
            <v>단       위 :SET</v>
          </cell>
          <cell r="C76" t="str">
            <v>단       위 :</v>
          </cell>
          <cell r="D76" t="str">
            <v>SET</v>
          </cell>
          <cell r="H76">
            <v>327821</v>
          </cell>
          <cell r="J76">
            <v>0</v>
          </cell>
          <cell r="L76">
            <v>9834</v>
          </cell>
          <cell r="M76">
            <v>337655</v>
          </cell>
          <cell r="N76" t="str">
            <v>제5호표 참조</v>
          </cell>
        </row>
        <row r="77">
          <cell r="B77" t="str">
            <v>명      칭규    격</v>
          </cell>
          <cell r="C77" t="str">
            <v>명      칭</v>
          </cell>
          <cell r="D77" t="str">
            <v>규    격</v>
          </cell>
          <cell r="E77" t="str">
            <v>수 량</v>
          </cell>
          <cell r="F77" t="str">
            <v>단위</v>
          </cell>
          <cell r="G77" t="str">
            <v>노   무   비</v>
          </cell>
          <cell r="I77" t="str">
            <v>재   료   비</v>
          </cell>
          <cell r="K77" t="str">
            <v>경      비</v>
          </cell>
          <cell r="M77" t="str">
            <v>비 고</v>
          </cell>
          <cell r="N77" t="e">
            <v>#N/A</v>
          </cell>
        </row>
        <row r="78">
          <cell r="B78" t="str">
            <v/>
          </cell>
          <cell r="G78" t="str">
            <v>단    가</v>
          </cell>
          <cell r="H78" t="str">
            <v>금    액</v>
          </cell>
          <cell r="I78" t="str">
            <v>단    가</v>
          </cell>
          <cell r="J78" t="str">
            <v>금    액</v>
          </cell>
          <cell r="K78" t="str">
            <v>단    가</v>
          </cell>
          <cell r="L78" t="str">
            <v>금    액</v>
          </cell>
          <cell r="N78" t="e">
            <v>#N/A</v>
          </cell>
        </row>
        <row r="79">
          <cell r="B79" t="str">
            <v>계기 설치 및 시험계장공</v>
          </cell>
          <cell r="C79" t="str">
            <v>계기 설치 및 시험</v>
          </cell>
          <cell r="D79" t="str">
            <v>계장공</v>
          </cell>
          <cell r="E79">
            <v>0.65</v>
          </cell>
          <cell r="F79" t="str">
            <v>인</v>
          </cell>
          <cell r="G79">
            <v>95188</v>
          </cell>
          <cell r="H79">
            <v>61872</v>
          </cell>
          <cell r="I79">
            <v>0</v>
          </cell>
          <cell r="J79" t="str">
            <v>(0.27 + 0.25) x 1.25 = 0.65</v>
          </cell>
          <cell r="M79" t="str">
            <v>발신기 + 수신기
LOOP 시험 포함</v>
          </cell>
          <cell r="N79">
            <v>95188</v>
          </cell>
        </row>
        <row r="80">
          <cell r="B80" t="str">
            <v>계기반(초음파유량계설치)계장공</v>
          </cell>
          <cell r="C80" t="str">
            <v>계기반(초음파유량계설치)</v>
          </cell>
          <cell r="D80" t="str">
            <v>계장공</v>
          </cell>
          <cell r="E80">
            <v>2</v>
          </cell>
          <cell r="G80">
            <v>95188</v>
          </cell>
          <cell r="H80">
            <v>190376</v>
          </cell>
          <cell r="I80">
            <v>0</v>
          </cell>
          <cell r="J80">
            <v>0</v>
          </cell>
          <cell r="N80">
            <v>95188</v>
          </cell>
        </row>
        <row r="81">
          <cell r="D81" t="str">
            <v>보통인부</v>
          </cell>
          <cell r="E81">
            <v>1.33</v>
          </cell>
          <cell r="G81">
            <v>56822</v>
          </cell>
          <cell r="H81">
            <v>75573</v>
          </cell>
        </row>
        <row r="82">
          <cell r="B82" t="str">
            <v>공구손료노무비의 3%</v>
          </cell>
          <cell r="C82" t="str">
            <v>공구손료</v>
          </cell>
          <cell r="D82" t="str">
            <v>노무비의 3%</v>
          </cell>
          <cell r="E82">
            <v>1</v>
          </cell>
          <cell r="F82" t="str">
            <v>식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L82">
            <v>9834</v>
          </cell>
          <cell r="N82" t="e">
            <v>#N/A</v>
          </cell>
        </row>
        <row r="83">
          <cell r="B83" t="str">
            <v/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N83" t="e">
            <v>#N/A</v>
          </cell>
        </row>
        <row r="87">
          <cell r="B87" t="str">
            <v/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N87" t="e">
            <v>#N/A</v>
          </cell>
        </row>
        <row r="88">
          <cell r="B88" t="str">
            <v/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N88" t="e">
            <v>#N/A</v>
          </cell>
        </row>
        <row r="89">
          <cell r="B89" t="str">
            <v/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N89" t="e">
            <v>#N/A</v>
          </cell>
        </row>
        <row r="90">
          <cell r="B90" t="str">
            <v/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N90" t="e">
            <v>#N/A</v>
          </cell>
        </row>
        <row r="91">
          <cell r="B91" t="str">
            <v>일   위   대   가   표</v>
          </cell>
          <cell r="C91" t="str">
            <v>일   위   대   가   표</v>
          </cell>
          <cell r="N91" t="e">
            <v>#N/A</v>
          </cell>
        </row>
        <row r="92">
          <cell r="A92">
            <v>6</v>
          </cell>
          <cell r="B92" t="str">
            <v>항 목 번 호 :제6호표 (전기 7-13 적용)</v>
          </cell>
          <cell r="C92" t="str">
            <v>항 목 번 호 :</v>
          </cell>
          <cell r="D92" t="str">
            <v>제6호표 (전기 7-13 적용)</v>
          </cell>
          <cell r="N92" t="e">
            <v>#N/A</v>
          </cell>
        </row>
        <row r="93">
          <cell r="A93" t="str">
            <v>N6</v>
          </cell>
          <cell r="B93" t="str">
            <v>공       종 :전극봉(3P) 설치</v>
          </cell>
          <cell r="C93" t="str">
            <v>공       종 :</v>
          </cell>
          <cell r="D93" t="str">
            <v>전극봉(3P) 설치</v>
          </cell>
          <cell r="H93" t="str">
            <v>노 무 비</v>
          </cell>
          <cell r="J93" t="str">
            <v>재 료 비</v>
          </cell>
          <cell r="L93" t="str">
            <v>경   비</v>
          </cell>
          <cell r="M93" t="str">
            <v>합   계</v>
          </cell>
          <cell r="N93" t="e">
            <v>#N/A</v>
          </cell>
        </row>
        <row r="94">
          <cell r="A94" t="str">
            <v>전극봉(3P) 설치</v>
          </cell>
          <cell r="B94" t="str">
            <v>단       위 :SET</v>
          </cell>
          <cell r="C94" t="str">
            <v>단       위 :</v>
          </cell>
          <cell r="D94" t="str">
            <v>SET</v>
          </cell>
          <cell r="H94">
            <v>65481</v>
          </cell>
          <cell r="J94">
            <v>0</v>
          </cell>
          <cell r="L94">
            <v>1964</v>
          </cell>
          <cell r="M94">
            <v>67445</v>
          </cell>
          <cell r="N94" t="str">
            <v>제6호표 참조</v>
          </cell>
        </row>
        <row r="95">
          <cell r="B95" t="str">
            <v>명      칭규    격</v>
          </cell>
          <cell r="C95" t="str">
            <v>명      칭</v>
          </cell>
          <cell r="D95" t="str">
            <v>규    격</v>
          </cell>
          <cell r="E95" t="str">
            <v>수 량</v>
          </cell>
          <cell r="F95" t="str">
            <v>단위</v>
          </cell>
          <cell r="G95" t="str">
            <v>노   무   비</v>
          </cell>
          <cell r="I95" t="str">
            <v>재   료   비</v>
          </cell>
          <cell r="K95" t="str">
            <v>경      비</v>
          </cell>
          <cell r="M95" t="str">
            <v>비 고</v>
          </cell>
          <cell r="N95" t="e">
            <v>#N/A</v>
          </cell>
        </row>
        <row r="96">
          <cell r="B96" t="str">
            <v/>
          </cell>
          <cell r="G96" t="str">
            <v>단    가</v>
          </cell>
          <cell r="H96" t="str">
            <v>금    액</v>
          </cell>
          <cell r="I96" t="str">
            <v>단    가</v>
          </cell>
          <cell r="J96" t="str">
            <v>금    액</v>
          </cell>
          <cell r="K96" t="str">
            <v>단    가</v>
          </cell>
          <cell r="L96" t="str">
            <v>금    액</v>
          </cell>
          <cell r="N96" t="e">
            <v>#N/A</v>
          </cell>
        </row>
        <row r="97">
          <cell r="B97" t="str">
            <v>계기 설치 및 시험내선전공</v>
          </cell>
          <cell r="C97" t="str">
            <v>계기 설치 및 시험</v>
          </cell>
          <cell r="D97" t="str">
            <v>내선전공</v>
          </cell>
          <cell r="E97">
            <v>0.8</v>
          </cell>
          <cell r="F97" t="str">
            <v>인</v>
          </cell>
          <cell r="G97">
            <v>81852</v>
          </cell>
          <cell r="H97">
            <v>65481</v>
          </cell>
          <cell r="I97">
            <v>0</v>
          </cell>
          <cell r="J97">
            <v>0</v>
          </cell>
          <cell r="N97">
            <v>81852</v>
          </cell>
        </row>
        <row r="99">
          <cell r="B99" t="str">
            <v>공구손료노무비의 3%</v>
          </cell>
          <cell r="C99" t="str">
            <v>공구손료</v>
          </cell>
          <cell r="D99" t="str">
            <v>노무비의 3%</v>
          </cell>
          <cell r="E99">
            <v>1</v>
          </cell>
          <cell r="F99" t="str">
            <v>식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L99">
            <v>1964</v>
          </cell>
          <cell r="N99" t="e">
            <v>#N/A</v>
          </cell>
        </row>
        <row r="101">
          <cell r="B101" t="str">
            <v/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N101" t="e">
            <v>#N/A</v>
          </cell>
        </row>
        <row r="102">
          <cell r="B102" t="str">
            <v/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N102" t="e">
            <v>#N/A</v>
          </cell>
        </row>
        <row r="103">
          <cell r="B103" t="str">
            <v/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N103" t="e">
            <v>#N/A</v>
          </cell>
        </row>
        <row r="104">
          <cell r="B104" t="str">
            <v/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N104" t="e">
            <v>#N/A</v>
          </cell>
        </row>
        <row r="105">
          <cell r="B105" t="str">
            <v/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N105" t="e">
            <v>#N/A</v>
          </cell>
        </row>
        <row r="106">
          <cell r="B106" t="str">
            <v/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N106" t="e">
            <v>#N/A</v>
          </cell>
        </row>
        <row r="107">
          <cell r="B107" t="str">
            <v/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N107" t="e">
            <v>#N/A</v>
          </cell>
        </row>
        <row r="108">
          <cell r="B108" t="str">
            <v/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N108" t="e">
            <v>#N/A</v>
          </cell>
        </row>
        <row r="109">
          <cell r="B109" t="str">
            <v>일   위   대   가   표</v>
          </cell>
          <cell r="C109" t="str">
            <v>일   위   대   가   표</v>
          </cell>
          <cell r="N109" t="e">
            <v>#N/A</v>
          </cell>
        </row>
        <row r="110">
          <cell r="A110">
            <v>7</v>
          </cell>
          <cell r="B110" t="str">
            <v>항 목 번 호 :제7호표 (전기 4-1 적용)</v>
          </cell>
          <cell r="C110" t="str">
            <v>항 목 번 호 :</v>
          </cell>
          <cell r="D110" t="str">
            <v>제7호표 (전기 4-1 적용)</v>
          </cell>
          <cell r="N110" t="e">
            <v>#N/A</v>
          </cell>
        </row>
        <row r="111">
          <cell r="A111">
            <v>111</v>
          </cell>
          <cell r="B111" t="str">
            <v>공       종 :유수율원격제어반설치</v>
          </cell>
          <cell r="C111" t="str">
            <v>공       종 :</v>
          </cell>
          <cell r="D111" t="str">
            <v>유수율원격제어반설치</v>
          </cell>
          <cell r="H111" t="str">
            <v>노 무 비</v>
          </cell>
          <cell r="J111" t="str">
            <v>재 료 비</v>
          </cell>
          <cell r="L111" t="str">
            <v>경   비</v>
          </cell>
          <cell r="M111" t="str">
            <v>합   계</v>
          </cell>
          <cell r="N111" t="e">
            <v>#N/A</v>
          </cell>
        </row>
        <row r="112">
          <cell r="A112" t="str">
            <v>유수율원격제어반설치</v>
          </cell>
          <cell r="B112" t="str">
            <v>단       위 :식</v>
          </cell>
          <cell r="C112" t="str">
            <v>단       위 :</v>
          </cell>
          <cell r="D112" t="str">
            <v>식</v>
          </cell>
          <cell r="H112">
            <v>1173671</v>
          </cell>
          <cell r="J112">
            <v>0</v>
          </cell>
          <cell r="L112">
            <v>35210</v>
          </cell>
          <cell r="M112">
            <v>1208881</v>
          </cell>
          <cell r="N112" t="str">
            <v>제7호표 참조</v>
          </cell>
        </row>
        <row r="113">
          <cell r="B113" t="str">
            <v>명      칭규    격</v>
          </cell>
          <cell r="C113" t="str">
            <v>명      칭</v>
          </cell>
          <cell r="D113" t="str">
            <v>규    격</v>
          </cell>
          <cell r="E113" t="str">
            <v>수 량</v>
          </cell>
          <cell r="F113" t="str">
            <v>단위</v>
          </cell>
          <cell r="G113" t="str">
            <v>노   무   비</v>
          </cell>
          <cell r="I113" t="str">
            <v>재   료   비</v>
          </cell>
          <cell r="K113" t="str">
            <v>경      비</v>
          </cell>
          <cell r="M113" t="str">
            <v>비 고</v>
          </cell>
          <cell r="N113" t="e">
            <v>#N/A</v>
          </cell>
        </row>
        <row r="114">
          <cell r="B114" t="str">
            <v/>
          </cell>
          <cell r="G114" t="str">
            <v>단    가</v>
          </cell>
          <cell r="H114" t="str">
            <v>금    액</v>
          </cell>
          <cell r="I114" t="str">
            <v>단    가</v>
          </cell>
          <cell r="J114" t="str">
            <v>금    액</v>
          </cell>
          <cell r="K114" t="str">
            <v>단    가</v>
          </cell>
          <cell r="L114" t="str">
            <v>금    액</v>
          </cell>
          <cell r="N114" t="e">
            <v>#N/A</v>
          </cell>
        </row>
        <row r="115">
          <cell r="B115" t="str">
            <v>유수율원격제어반설치계장공</v>
          </cell>
          <cell r="C115" t="str">
            <v>유수율원격제어반설치</v>
          </cell>
          <cell r="D115" t="str">
            <v>계장공</v>
          </cell>
          <cell r="E115">
            <v>8.82</v>
          </cell>
          <cell r="F115" t="str">
            <v>인</v>
          </cell>
          <cell r="G115">
            <v>95188</v>
          </cell>
          <cell r="H115">
            <v>839558</v>
          </cell>
          <cell r="I115">
            <v>0</v>
          </cell>
          <cell r="J115">
            <v>0</v>
          </cell>
          <cell r="N115">
            <v>95188</v>
          </cell>
        </row>
        <row r="116">
          <cell r="B116" t="str">
            <v>(700*700*1950)보통인부</v>
          </cell>
          <cell r="C116" t="str">
            <v>(700*700*1950)</v>
          </cell>
          <cell r="D116" t="str">
            <v>보통인부</v>
          </cell>
          <cell r="E116">
            <v>5.88</v>
          </cell>
          <cell r="F116" t="str">
            <v>인</v>
          </cell>
          <cell r="G116">
            <v>56822</v>
          </cell>
          <cell r="H116">
            <v>334113</v>
          </cell>
          <cell r="I116">
            <v>0</v>
          </cell>
          <cell r="J116">
            <v>0</v>
          </cell>
          <cell r="N116">
            <v>56822</v>
          </cell>
        </row>
        <row r="117">
          <cell r="B117" t="str">
            <v/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N117" t="e">
            <v>#N/A</v>
          </cell>
        </row>
        <row r="118">
          <cell r="B118" t="str">
            <v/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L118">
            <v>0</v>
          </cell>
          <cell r="N118" t="e">
            <v>#N/A</v>
          </cell>
        </row>
        <row r="119">
          <cell r="B119" t="str">
            <v/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L119">
            <v>0</v>
          </cell>
          <cell r="N119" t="e">
            <v>#N/A</v>
          </cell>
        </row>
        <row r="120">
          <cell r="B120" t="str">
            <v/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L120">
            <v>0</v>
          </cell>
          <cell r="N120" t="e">
            <v>#N/A</v>
          </cell>
        </row>
        <row r="121">
          <cell r="B121" t="str">
            <v/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L121">
            <v>0</v>
          </cell>
          <cell r="N121" t="e">
            <v>#N/A</v>
          </cell>
        </row>
        <row r="122">
          <cell r="B122" t="str">
            <v>공구손료노무비의 3%</v>
          </cell>
          <cell r="C122" t="str">
            <v>공구손료</v>
          </cell>
          <cell r="D122" t="str">
            <v>노무비의 3%</v>
          </cell>
          <cell r="E122">
            <v>1</v>
          </cell>
          <cell r="F122" t="str">
            <v>식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L122">
            <v>35210</v>
          </cell>
          <cell r="N122" t="e">
            <v>#N/A</v>
          </cell>
        </row>
        <row r="123">
          <cell r="B123" t="str">
            <v/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L123">
            <v>0</v>
          </cell>
          <cell r="N123" t="e">
            <v>#N/A</v>
          </cell>
        </row>
        <row r="124">
          <cell r="B124" t="str">
            <v/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L124">
            <v>0</v>
          </cell>
          <cell r="N124" t="e">
            <v>#N/A</v>
          </cell>
        </row>
        <row r="125">
          <cell r="B125" t="str">
            <v/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L125">
            <v>0</v>
          </cell>
          <cell r="N125" t="e">
            <v>#N/A</v>
          </cell>
        </row>
        <row r="126">
          <cell r="B126" t="str">
            <v/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L126">
            <v>0</v>
          </cell>
          <cell r="N126" t="e">
            <v>#N/A</v>
          </cell>
        </row>
        <row r="127">
          <cell r="B127" t="str">
            <v>일   위   대   가   표</v>
          </cell>
          <cell r="C127" t="str">
            <v>일   위   대   가   표</v>
          </cell>
          <cell r="N127" t="e">
            <v>#N/A</v>
          </cell>
        </row>
        <row r="128">
          <cell r="A128">
            <v>8</v>
          </cell>
          <cell r="B128" t="str">
            <v>항 목 번 호 :제8호표 (전기 4-1 적용)</v>
          </cell>
          <cell r="C128" t="str">
            <v>항 목 번 호 :</v>
          </cell>
          <cell r="D128" t="str">
            <v>제8호표 (전기 4-1 적용)</v>
          </cell>
          <cell r="N128" t="e">
            <v>#N/A</v>
          </cell>
        </row>
        <row r="129">
          <cell r="A129" t="str">
            <v>N8</v>
          </cell>
          <cell r="B129" t="str">
            <v>공       종 :압력원격제어반설치</v>
          </cell>
          <cell r="C129" t="str">
            <v>공       종 :</v>
          </cell>
          <cell r="D129" t="str">
            <v>압력원격제어반설치</v>
          </cell>
          <cell r="H129" t="str">
            <v>노 무 비</v>
          </cell>
          <cell r="J129" t="str">
            <v>재 료 비</v>
          </cell>
          <cell r="L129" t="str">
            <v>경   비</v>
          </cell>
          <cell r="M129" t="str">
            <v>합   계</v>
          </cell>
          <cell r="N129" t="e">
            <v>#N/A</v>
          </cell>
        </row>
        <row r="130">
          <cell r="A130" t="str">
            <v>압력원격제어반설치</v>
          </cell>
          <cell r="B130" t="str">
            <v>단       위 :식</v>
          </cell>
          <cell r="C130" t="str">
            <v>단       위 :</v>
          </cell>
          <cell r="D130" t="str">
            <v>식</v>
          </cell>
          <cell r="H130">
            <v>558890</v>
          </cell>
          <cell r="J130">
            <v>0</v>
          </cell>
          <cell r="L130">
            <v>16766</v>
          </cell>
          <cell r="M130">
            <v>575656</v>
          </cell>
          <cell r="N130" t="str">
            <v>제8호표 참조</v>
          </cell>
        </row>
        <row r="131">
          <cell r="B131" t="str">
            <v>명      칭규    격</v>
          </cell>
          <cell r="C131" t="str">
            <v>명      칭</v>
          </cell>
          <cell r="D131" t="str">
            <v>규    격</v>
          </cell>
          <cell r="E131" t="str">
            <v>수 량</v>
          </cell>
          <cell r="F131" t="str">
            <v>단위</v>
          </cell>
          <cell r="G131" t="str">
            <v>노   무   비</v>
          </cell>
          <cell r="I131" t="str">
            <v>재   료   비</v>
          </cell>
          <cell r="K131" t="str">
            <v>경      비</v>
          </cell>
          <cell r="M131" t="str">
            <v>비 고</v>
          </cell>
          <cell r="N131" t="e">
            <v>#N/A</v>
          </cell>
        </row>
        <row r="132">
          <cell r="B132" t="str">
            <v/>
          </cell>
          <cell r="G132" t="str">
            <v>단    가</v>
          </cell>
          <cell r="H132" t="str">
            <v>금    액</v>
          </cell>
          <cell r="I132" t="str">
            <v>단    가</v>
          </cell>
          <cell r="J132" t="str">
            <v>금    액</v>
          </cell>
          <cell r="K132" t="str">
            <v>단    가</v>
          </cell>
          <cell r="L132" t="str">
            <v>금    액</v>
          </cell>
          <cell r="N132" t="e">
            <v>#N/A</v>
          </cell>
        </row>
        <row r="133">
          <cell r="B133" t="str">
            <v>압력원격제어반설치계장공</v>
          </cell>
          <cell r="C133" t="str">
            <v>압력원격제어반설치</v>
          </cell>
          <cell r="D133" t="str">
            <v>계장공</v>
          </cell>
          <cell r="E133">
            <v>4.2</v>
          </cell>
          <cell r="F133" t="str">
            <v>인</v>
          </cell>
          <cell r="G133">
            <v>95188</v>
          </cell>
          <cell r="H133">
            <v>399789</v>
          </cell>
          <cell r="I133">
            <v>0</v>
          </cell>
          <cell r="J133">
            <v>0</v>
          </cell>
          <cell r="N133">
            <v>95188</v>
          </cell>
        </row>
        <row r="134">
          <cell r="B134" t="str">
            <v>(600*300*800)보통인부</v>
          </cell>
          <cell r="C134" t="str">
            <v>(600*300*800)</v>
          </cell>
          <cell r="D134" t="str">
            <v>보통인부</v>
          </cell>
          <cell r="E134">
            <v>2.8</v>
          </cell>
          <cell r="F134" t="str">
            <v>인</v>
          </cell>
          <cell r="G134">
            <v>56822</v>
          </cell>
          <cell r="H134">
            <v>159101</v>
          </cell>
          <cell r="I134">
            <v>0</v>
          </cell>
          <cell r="J134">
            <v>0</v>
          </cell>
          <cell r="N134">
            <v>56822</v>
          </cell>
        </row>
        <row r="135">
          <cell r="B135" t="str">
            <v/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L135">
            <v>0</v>
          </cell>
          <cell r="N135" t="e">
            <v>#N/A</v>
          </cell>
        </row>
        <row r="136">
          <cell r="B136" t="str">
            <v/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L136">
            <v>0</v>
          </cell>
          <cell r="N136" t="e">
            <v>#N/A</v>
          </cell>
        </row>
        <row r="137">
          <cell r="B137" t="str">
            <v/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L137">
            <v>0</v>
          </cell>
          <cell r="N137" t="e">
            <v>#N/A</v>
          </cell>
        </row>
        <row r="138">
          <cell r="B138" t="str">
            <v/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L138">
            <v>0</v>
          </cell>
          <cell r="N138" t="e">
            <v>#N/A</v>
          </cell>
        </row>
        <row r="139">
          <cell r="B139" t="str">
            <v>공구손료노무비의 3%</v>
          </cell>
          <cell r="C139" t="str">
            <v>공구손료</v>
          </cell>
          <cell r="D139" t="str">
            <v>노무비의 3%</v>
          </cell>
          <cell r="E139">
            <v>1</v>
          </cell>
          <cell r="F139" t="str">
            <v>식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L139">
            <v>16766</v>
          </cell>
          <cell r="N139" t="e">
            <v>#N/A</v>
          </cell>
        </row>
        <row r="140">
          <cell r="B140" t="str">
            <v/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L140">
            <v>0</v>
          </cell>
          <cell r="N140" t="e">
            <v>#N/A</v>
          </cell>
        </row>
        <row r="141">
          <cell r="B141" t="str">
            <v/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L141">
            <v>0</v>
          </cell>
          <cell r="N141" t="e">
            <v>#N/A</v>
          </cell>
        </row>
        <row r="142">
          <cell r="B142" t="str">
            <v/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L142">
            <v>0</v>
          </cell>
          <cell r="N142" t="e">
            <v>#N/A</v>
          </cell>
        </row>
        <row r="143">
          <cell r="B143" t="str">
            <v/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L143">
            <v>0</v>
          </cell>
          <cell r="N143" t="e">
            <v>#N/A</v>
          </cell>
        </row>
        <row r="144">
          <cell r="B144" t="str">
            <v/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L144">
            <v>0</v>
          </cell>
          <cell r="N144" t="e">
            <v>#N/A</v>
          </cell>
        </row>
        <row r="145">
          <cell r="B145" t="str">
            <v>일   위   대   가   표</v>
          </cell>
          <cell r="C145" t="str">
            <v>일   위   대   가   표</v>
          </cell>
          <cell r="N145" t="e">
            <v>#N/A</v>
          </cell>
        </row>
        <row r="146">
          <cell r="A146">
            <v>9</v>
          </cell>
          <cell r="B146" t="str">
            <v>항 목 번 호 :제9호표 (전기 7-1 적용)</v>
          </cell>
          <cell r="C146" t="str">
            <v>항 목 번 호 :</v>
          </cell>
          <cell r="D146" t="str">
            <v>제9호표 (전기 7-1 적용)</v>
          </cell>
          <cell r="N146" t="e">
            <v>#N/A</v>
          </cell>
        </row>
        <row r="147">
          <cell r="A147" t="str">
            <v>N9</v>
          </cell>
          <cell r="B147" t="str">
            <v>공       종 :아연도전선관 (22C)</v>
          </cell>
          <cell r="C147" t="str">
            <v>공       종 :</v>
          </cell>
          <cell r="D147" t="str">
            <v>아연도전선관 (22C)</v>
          </cell>
          <cell r="H147" t="str">
            <v>노 무 비</v>
          </cell>
          <cell r="J147" t="str">
            <v>재 료 비</v>
          </cell>
          <cell r="L147" t="str">
            <v>경   비</v>
          </cell>
          <cell r="M147" t="str">
            <v>합   계</v>
          </cell>
          <cell r="N147" t="e">
            <v>#N/A</v>
          </cell>
        </row>
        <row r="148">
          <cell r="A148" t="str">
            <v>아연도전선관 (22C)</v>
          </cell>
          <cell r="B148" t="str">
            <v>단       위 :M</v>
          </cell>
          <cell r="C148" t="str">
            <v>단       위 :</v>
          </cell>
          <cell r="D148" t="str">
            <v>M</v>
          </cell>
          <cell r="H148">
            <v>9003</v>
          </cell>
          <cell r="J148">
            <v>2093</v>
          </cell>
          <cell r="L148">
            <v>270</v>
          </cell>
          <cell r="M148">
            <v>11366</v>
          </cell>
          <cell r="N148" t="str">
            <v>제9호표 참조</v>
          </cell>
        </row>
        <row r="149">
          <cell r="B149" t="str">
            <v>명      칭규    격</v>
          </cell>
          <cell r="C149" t="str">
            <v>명      칭</v>
          </cell>
          <cell r="D149" t="str">
            <v>규    격</v>
          </cell>
          <cell r="E149" t="str">
            <v>수 량</v>
          </cell>
          <cell r="F149" t="str">
            <v>단위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고</v>
          </cell>
          <cell r="N149" t="e">
            <v>#N/A</v>
          </cell>
        </row>
        <row r="150">
          <cell r="B150" t="str">
            <v/>
          </cell>
          <cell r="G150" t="str">
            <v>단    가</v>
          </cell>
          <cell r="H150" t="str">
            <v>금    액</v>
          </cell>
          <cell r="I150" t="str">
            <v>단    가</v>
          </cell>
          <cell r="J150" t="str">
            <v>금    액</v>
          </cell>
          <cell r="K150" t="str">
            <v>단    가</v>
          </cell>
          <cell r="L150" t="str">
            <v>금    액</v>
          </cell>
          <cell r="N150" t="e">
            <v>#N/A</v>
          </cell>
        </row>
        <row r="151">
          <cell r="B151" t="str">
            <v>아연도전선관22C</v>
          </cell>
          <cell r="C151" t="str">
            <v>아연도전선관</v>
          </cell>
          <cell r="D151" t="str">
            <v>22C</v>
          </cell>
          <cell r="E151">
            <v>1.1000000000000001</v>
          </cell>
          <cell r="F151" t="str">
            <v>M</v>
          </cell>
          <cell r="G151">
            <v>0</v>
          </cell>
          <cell r="H151">
            <v>0</v>
          </cell>
          <cell r="I151">
            <v>1628</v>
          </cell>
          <cell r="J151">
            <v>1790</v>
          </cell>
          <cell r="N151" t="e">
            <v>#N/A</v>
          </cell>
        </row>
        <row r="152">
          <cell r="B152" t="str">
            <v>내선전공</v>
          </cell>
          <cell r="D152" t="str">
            <v>내선전공</v>
          </cell>
          <cell r="E152">
            <v>0.11</v>
          </cell>
          <cell r="F152" t="str">
            <v>인</v>
          </cell>
          <cell r="G152">
            <v>81852</v>
          </cell>
          <cell r="H152">
            <v>9003</v>
          </cell>
          <cell r="I152">
            <v>0</v>
          </cell>
          <cell r="J152">
            <v>0</v>
          </cell>
          <cell r="N152">
            <v>81852</v>
          </cell>
        </row>
        <row r="153">
          <cell r="B153" t="str">
            <v/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L153">
            <v>0</v>
          </cell>
          <cell r="N153" t="e">
            <v>#N/A</v>
          </cell>
        </row>
        <row r="154">
          <cell r="B154" t="str">
            <v>전선관 부속자재재료비의 15%</v>
          </cell>
          <cell r="C154" t="str">
            <v>전선관 부속자재</v>
          </cell>
          <cell r="D154" t="str">
            <v>재료비의 15%</v>
          </cell>
          <cell r="E154">
            <v>1</v>
          </cell>
          <cell r="F154" t="str">
            <v>식</v>
          </cell>
          <cell r="G154">
            <v>0</v>
          </cell>
          <cell r="H154">
            <v>0</v>
          </cell>
          <cell r="I154">
            <v>0</v>
          </cell>
          <cell r="J154">
            <v>268</v>
          </cell>
          <cell r="L154">
            <v>0</v>
          </cell>
          <cell r="N154" t="e">
            <v>#N/A</v>
          </cell>
        </row>
        <row r="155">
          <cell r="B155" t="str">
            <v>잡재료비재료비의 2%</v>
          </cell>
          <cell r="C155" t="str">
            <v>잡재료비</v>
          </cell>
          <cell r="D155" t="str">
            <v>재료비의 2%</v>
          </cell>
          <cell r="E155">
            <v>1</v>
          </cell>
          <cell r="F155" t="str">
            <v>식</v>
          </cell>
          <cell r="G155">
            <v>0</v>
          </cell>
          <cell r="H155">
            <v>0</v>
          </cell>
          <cell r="I155">
            <v>0</v>
          </cell>
          <cell r="J155">
            <v>35</v>
          </cell>
          <cell r="L155">
            <v>0</v>
          </cell>
          <cell r="N155" t="e">
            <v>#N/A</v>
          </cell>
        </row>
        <row r="156">
          <cell r="B156" t="str">
            <v/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L156">
            <v>0</v>
          </cell>
          <cell r="N156" t="e">
            <v>#N/A</v>
          </cell>
        </row>
        <row r="157">
          <cell r="B157" t="str">
            <v>공구손료노무비의 3%</v>
          </cell>
          <cell r="C157" t="str">
            <v>공구손료</v>
          </cell>
          <cell r="D157" t="str">
            <v>노무비의 3%</v>
          </cell>
          <cell r="E157">
            <v>1</v>
          </cell>
          <cell r="F157" t="str">
            <v>식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L157">
            <v>270</v>
          </cell>
          <cell r="N157" t="e">
            <v>#N/A</v>
          </cell>
        </row>
        <row r="158">
          <cell r="B158" t="str">
            <v/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L158">
            <v>0</v>
          </cell>
          <cell r="N158" t="e">
            <v>#N/A</v>
          </cell>
        </row>
        <row r="159">
          <cell r="B159" t="str">
            <v/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L159">
            <v>0</v>
          </cell>
          <cell r="N159" t="e">
            <v>#N/A</v>
          </cell>
        </row>
        <row r="160">
          <cell r="B160" t="str">
            <v/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L160">
            <v>0</v>
          </cell>
          <cell r="N160" t="e">
            <v>#N/A</v>
          </cell>
        </row>
        <row r="161">
          <cell r="B161" t="str">
            <v/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L161">
            <v>0</v>
          </cell>
          <cell r="N161" t="e">
            <v>#N/A</v>
          </cell>
        </row>
        <row r="162">
          <cell r="B162" t="str">
            <v/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L162">
            <v>0</v>
          </cell>
          <cell r="N162" t="e">
            <v>#N/A</v>
          </cell>
        </row>
        <row r="163">
          <cell r="B163" t="str">
            <v>일   위   대   가   표</v>
          </cell>
          <cell r="C163" t="str">
            <v>일   위   대   가   표</v>
          </cell>
          <cell r="N163" t="e">
            <v>#N/A</v>
          </cell>
        </row>
        <row r="164">
          <cell r="A164">
            <v>10</v>
          </cell>
          <cell r="B164" t="str">
            <v>항 목 번 호 :제10호표 (전기 7-1 적용)</v>
          </cell>
          <cell r="C164" t="str">
            <v>항 목 번 호 :</v>
          </cell>
          <cell r="D164" t="str">
            <v>제10호표 (전기 7-1 적용)</v>
          </cell>
          <cell r="N164" t="e">
            <v>#N/A</v>
          </cell>
        </row>
        <row r="165">
          <cell r="A165" t="str">
            <v>N10</v>
          </cell>
          <cell r="B165" t="str">
            <v>공       종 :후렉시블전선관 (28C)</v>
          </cell>
          <cell r="C165" t="str">
            <v>공       종 :</v>
          </cell>
          <cell r="D165" t="str">
            <v>후렉시블전선관 (28C)</v>
          </cell>
          <cell r="H165" t="str">
            <v>노 무 비</v>
          </cell>
          <cell r="J165" t="str">
            <v>재 료 비</v>
          </cell>
          <cell r="L165" t="str">
            <v>경   비</v>
          </cell>
          <cell r="M165" t="str">
            <v>합   계</v>
          </cell>
          <cell r="N165" t="e">
            <v>#N/A</v>
          </cell>
        </row>
        <row r="166">
          <cell r="A166" t="str">
            <v>후렉시블전선관 (28C)</v>
          </cell>
          <cell r="B166" t="str">
            <v>단       위 :M</v>
          </cell>
          <cell r="C166" t="str">
            <v>단       위 :</v>
          </cell>
          <cell r="D166" t="str">
            <v>M</v>
          </cell>
          <cell r="H166">
            <v>5156</v>
          </cell>
          <cell r="J166">
            <v>2920</v>
          </cell>
          <cell r="L166">
            <v>154</v>
          </cell>
          <cell r="M166">
            <v>8230</v>
          </cell>
          <cell r="N166" t="str">
            <v>제10호표 참조</v>
          </cell>
        </row>
        <row r="167">
          <cell r="B167" t="str">
            <v>명      칭규    격</v>
          </cell>
          <cell r="C167" t="str">
            <v>명      칭</v>
          </cell>
          <cell r="D167" t="str">
            <v>규    격</v>
          </cell>
          <cell r="E167" t="str">
            <v>수 량</v>
          </cell>
          <cell r="F167" t="str">
            <v>단위</v>
          </cell>
          <cell r="G167" t="str">
            <v>노   무   비</v>
          </cell>
          <cell r="I167" t="str">
            <v>재   료   비</v>
          </cell>
          <cell r="K167" t="str">
            <v>경      비</v>
          </cell>
          <cell r="M167" t="str">
            <v>비 고</v>
          </cell>
          <cell r="N167" t="e">
            <v>#N/A</v>
          </cell>
        </row>
        <row r="168">
          <cell r="B168" t="str">
            <v/>
          </cell>
          <cell r="G168" t="str">
            <v>단    가</v>
          </cell>
          <cell r="H168" t="str">
            <v>금    액</v>
          </cell>
          <cell r="I168" t="str">
            <v>단    가</v>
          </cell>
          <cell r="J168" t="str">
            <v>금    액</v>
          </cell>
          <cell r="K168" t="str">
            <v>단    가</v>
          </cell>
          <cell r="L168" t="str">
            <v>금    액</v>
          </cell>
          <cell r="N168" t="e">
            <v>#N/A</v>
          </cell>
        </row>
        <row r="169">
          <cell r="B169" t="str">
            <v>후렉시블전선관28C</v>
          </cell>
          <cell r="C169" t="str">
            <v>후렉시블전선관</v>
          </cell>
          <cell r="D169" t="str">
            <v>28C</v>
          </cell>
          <cell r="E169">
            <v>1.1000000000000001</v>
          </cell>
          <cell r="F169" t="str">
            <v>M</v>
          </cell>
          <cell r="G169">
            <v>0</v>
          </cell>
          <cell r="H169">
            <v>0</v>
          </cell>
          <cell r="I169">
            <v>2270</v>
          </cell>
          <cell r="J169">
            <v>2497</v>
          </cell>
          <cell r="N169" t="e">
            <v>#N/A</v>
          </cell>
        </row>
        <row r="170">
          <cell r="B170" t="str">
            <v>내선전공</v>
          </cell>
          <cell r="D170" t="str">
            <v>내선전공</v>
          </cell>
          <cell r="E170">
            <v>6.3E-2</v>
          </cell>
          <cell r="F170" t="str">
            <v>인</v>
          </cell>
          <cell r="G170">
            <v>81852</v>
          </cell>
          <cell r="H170">
            <v>5156</v>
          </cell>
          <cell r="I170">
            <v>0</v>
          </cell>
          <cell r="J170">
            <v>0</v>
          </cell>
          <cell r="N170">
            <v>81852</v>
          </cell>
        </row>
        <row r="171">
          <cell r="B171" t="str">
            <v/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L171">
            <v>0</v>
          </cell>
          <cell r="N171" t="e">
            <v>#N/A</v>
          </cell>
        </row>
        <row r="172">
          <cell r="B172" t="str">
            <v>전선관 부속자재재료비의 15%</v>
          </cell>
          <cell r="C172" t="str">
            <v>전선관 부속자재</v>
          </cell>
          <cell r="D172" t="str">
            <v>재료비의 15%</v>
          </cell>
          <cell r="E172">
            <v>1</v>
          </cell>
          <cell r="F172" t="str">
            <v>식</v>
          </cell>
          <cell r="G172">
            <v>0</v>
          </cell>
          <cell r="H172">
            <v>0</v>
          </cell>
          <cell r="I172">
            <v>0</v>
          </cell>
          <cell r="J172">
            <v>374</v>
          </cell>
          <cell r="L172">
            <v>0</v>
          </cell>
          <cell r="N172" t="e">
            <v>#N/A</v>
          </cell>
        </row>
        <row r="173">
          <cell r="B173" t="str">
            <v>잡재료비재료비의 2%</v>
          </cell>
          <cell r="C173" t="str">
            <v>잡재료비</v>
          </cell>
          <cell r="D173" t="str">
            <v>재료비의 2%</v>
          </cell>
          <cell r="E173">
            <v>1</v>
          </cell>
          <cell r="F173" t="str">
            <v>식</v>
          </cell>
          <cell r="G173">
            <v>0</v>
          </cell>
          <cell r="H173">
            <v>0</v>
          </cell>
          <cell r="I173">
            <v>0</v>
          </cell>
          <cell r="J173">
            <v>49</v>
          </cell>
          <cell r="L173">
            <v>0</v>
          </cell>
          <cell r="N173" t="e">
            <v>#N/A</v>
          </cell>
        </row>
        <row r="174">
          <cell r="B174" t="str">
            <v/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L174">
            <v>0</v>
          </cell>
          <cell r="N174" t="e">
            <v>#N/A</v>
          </cell>
        </row>
        <row r="175">
          <cell r="B175" t="str">
            <v>공구손료노무비의 3%</v>
          </cell>
          <cell r="C175" t="str">
            <v>공구손료</v>
          </cell>
          <cell r="D175" t="str">
            <v>노무비의 3%</v>
          </cell>
          <cell r="E175">
            <v>1</v>
          </cell>
          <cell r="F175" t="str">
            <v>식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L175">
            <v>154</v>
          </cell>
          <cell r="N175" t="e">
            <v>#N/A</v>
          </cell>
        </row>
        <row r="176">
          <cell r="B176" t="str">
            <v/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L176">
            <v>0</v>
          </cell>
          <cell r="N176" t="e">
            <v>#N/A</v>
          </cell>
        </row>
        <row r="177">
          <cell r="B177" t="str">
            <v/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L177">
            <v>0</v>
          </cell>
          <cell r="N177" t="e">
            <v>#N/A</v>
          </cell>
        </row>
        <row r="178">
          <cell r="B178" t="str">
            <v/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L178">
            <v>0</v>
          </cell>
          <cell r="N178" t="e">
            <v>#N/A</v>
          </cell>
        </row>
        <row r="179">
          <cell r="B179" t="str">
            <v/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L179">
            <v>0</v>
          </cell>
          <cell r="N179" t="e">
            <v>#N/A</v>
          </cell>
        </row>
        <row r="180">
          <cell r="B180" t="str">
            <v/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L180">
            <v>0</v>
          </cell>
          <cell r="N180" t="e">
            <v>#N/A</v>
          </cell>
        </row>
        <row r="181">
          <cell r="B181" t="str">
            <v>일   위   대   가   표</v>
          </cell>
          <cell r="C181" t="str">
            <v>일   위   대   가   표</v>
          </cell>
          <cell r="N181" t="e">
            <v>#N/A</v>
          </cell>
        </row>
        <row r="182">
          <cell r="A182">
            <v>11</v>
          </cell>
          <cell r="B182" t="str">
            <v>항 목 번 호 :제11호표 (전기 7-1 적용)</v>
          </cell>
          <cell r="C182" t="str">
            <v>항 목 번 호 :</v>
          </cell>
          <cell r="D182" t="str">
            <v>제11호표 (전기 7-1 적용)</v>
          </cell>
          <cell r="N182" t="e">
            <v>#N/A</v>
          </cell>
        </row>
        <row r="183">
          <cell r="A183" t="str">
            <v>N11</v>
          </cell>
          <cell r="B183" t="str">
            <v>공       종 :후렉시블전선관 (22C)</v>
          </cell>
          <cell r="C183" t="str">
            <v>공       종 :</v>
          </cell>
          <cell r="D183" t="str">
            <v>후렉시블전선관 (22C)</v>
          </cell>
          <cell r="H183" t="str">
            <v>노 무 비</v>
          </cell>
          <cell r="J183" t="str">
            <v>재 료 비</v>
          </cell>
          <cell r="L183" t="str">
            <v>경   비</v>
          </cell>
          <cell r="M183" t="str">
            <v>합   계</v>
          </cell>
          <cell r="N183" t="e">
            <v>#N/A</v>
          </cell>
        </row>
        <row r="184">
          <cell r="A184" t="str">
            <v>후렉시블전선관 (22C)</v>
          </cell>
          <cell r="B184" t="str">
            <v>단       위 :M</v>
          </cell>
          <cell r="C184" t="str">
            <v>단       위 :</v>
          </cell>
          <cell r="D184" t="str">
            <v>M</v>
          </cell>
          <cell r="H184">
            <v>4010</v>
          </cell>
          <cell r="J184">
            <v>2458</v>
          </cell>
          <cell r="L184">
            <v>120</v>
          </cell>
          <cell r="M184">
            <v>6588</v>
          </cell>
          <cell r="N184" t="str">
            <v>제11호표 참조</v>
          </cell>
        </row>
        <row r="185">
          <cell r="B185" t="str">
            <v>명      칭규    격</v>
          </cell>
          <cell r="C185" t="str">
            <v>명      칭</v>
          </cell>
          <cell r="D185" t="str">
            <v>규    격</v>
          </cell>
          <cell r="E185" t="str">
            <v>수 량</v>
          </cell>
          <cell r="F185" t="str">
            <v>단위</v>
          </cell>
          <cell r="G185" t="str">
            <v>노   무   비</v>
          </cell>
          <cell r="I185" t="str">
            <v>재   료   비</v>
          </cell>
          <cell r="K185" t="str">
            <v>경      비</v>
          </cell>
          <cell r="M185" t="str">
            <v>비 고</v>
          </cell>
          <cell r="N185" t="e">
            <v>#N/A</v>
          </cell>
        </row>
        <row r="186">
          <cell r="B186" t="str">
            <v/>
          </cell>
          <cell r="G186" t="str">
            <v>단    가</v>
          </cell>
          <cell r="H186" t="str">
            <v>금    액</v>
          </cell>
          <cell r="I186" t="str">
            <v>단    가</v>
          </cell>
          <cell r="J186" t="str">
            <v>금    액</v>
          </cell>
          <cell r="K186" t="str">
            <v>단    가</v>
          </cell>
          <cell r="L186" t="str">
            <v>금    액</v>
          </cell>
          <cell r="N186" t="e">
            <v>#N/A</v>
          </cell>
        </row>
        <row r="187">
          <cell r="B187" t="str">
            <v>후렉시블전선관22C</v>
          </cell>
          <cell r="C187" t="str">
            <v>후렉시블전선관</v>
          </cell>
          <cell r="D187" t="str">
            <v>22C</v>
          </cell>
          <cell r="E187">
            <v>1.1000000000000001</v>
          </cell>
          <cell r="F187" t="str">
            <v>M</v>
          </cell>
          <cell r="G187">
            <v>0</v>
          </cell>
          <cell r="H187">
            <v>0</v>
          </cell>
          <cell r="I187">
            <v>1910</v>
          </cell>
          <cell r="J187">
            <v>2101</v>
          </cell>
          <cell r="N187" t="e">
            <v>#N/A</v>
          </cell>
        </row>
        <row r="188">
          <cell r="B188" t="str">
            <v>내선전공</v>
          </cell>
          <cell r="D188" t="str">
            <v>내선전공</v>
          </cell>
          <cell r="E188">
            <v>4.9000000000000002E-2</v>
          </cell>
          <cell r="F188" t="str">
            <v>인</v>
          </cell>
          <cell r="G188">
            <v>81852</v>
          </cell>
          <cell r="H188">
            <v>4010</v>
          </cell>
          <cell r="I188">
            <v>0</v>
          </cell>
          <cell r="J188">
            <v>0</v>
          </cell>
          <cell r="N188">
            <v>81852</v>
          </cell>
        </row>
        <row r="189">
          <cell r="B189" t="str">
            <v/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L189">
            <v>0</v>
          </cell>
          <cell r="N189" t="e">
            <v>#N/A</v>
          </cell>
        </row>
        <row r="190">
          <cell r="B190" t="str">
            <v>전선관 부속자재재료비의 15%</v>
          </cell>
          <cell r="C190" t="str">
            <v>전선관 부속자재</v>
          </cell>
          <cell r="D190" t="str">
            <v>재료비의 15%</v>
          </cell>
          <cell r="E190">
            <v>1</v>
          </cell>
          <cell r="F190" t="str">
            <v>식</v>
          </cell>
          <cell r="G190">
            <v>0</v>
          </cell>
          <cell r="H190">
            <v>0</v>
          </cell>
          <cell r="I190">
            <v>0</v>
          </cell>
          <cell r="J190">
            <v>315</v>
          </cell>
          <cell r="L190">
            <v>0</v>
          </cell>
          <cell r="N190" t="e">
            <v>#N/A</v>
          </cell>
        </row>
        <row r="191">
          <cell r="B191" t="str">
            <v>잡재료비재료비의 2%</v>
          </cell>
          <cell r="C191" t="str">
            <v>잡재료비</v>
          </cell>
          <cell r="D191" t="str">
            <v>재료비의 2%</v>
          </cell>
          <cell r="E191">
            <v>1</v>
          </cell>
          <cell r="F191" t="str">
            <v>식</v>
          </cell>
          <cell r="G191">
            <v>0</v>
          </cell>
          <cell r="H191">
            <v>0</v>
          </cell>
          <cell r="I191">
            <v>0</v>
          </cell>
          <cell r="J191">
            <v>42</v>
          </cell>
          <cell r="L191">
            <v>0</v>
          </cell>
          <cell r="N191" t="e">
            <v>#N/A</v>
          </cell>
        </row>
        <row r="192">
          <cell r="B192" t="str">
            <v/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L192">
            <v>0</v>
          </cell>
          <cell r="N192" t="e">
            <v>#N/A</v>
          </cell>
        </row>
        <row r="193">
          <cell r="B193" t="str">
            <v>공구손료노무비의 3%</v>
          </cell>
          <cell r="C193" t="str">
            <v>공구손료</v>
          </cell>
          <cell r="D193" t="str">
            <v>노무비의 3%</v>
          </cell>
          <cell r="E193">
            <v>1</v>
          </cell>
          <cell r="F193" t="str">
            <v>식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L193">
            <v>120</v>
          </cell>
          <cell r="N193" t="e">
            <v>#N/A</v>
          </cell>
        </row>
        <row r="194">
          <cell r="B194" t="str">
            <v/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L194">
            <v>0</v>
          </cell>
          <cell r="N194" t="e">
            <v>#N/A</v>
          </cell>
        </row>
        <row r="195">
          <cell r="B195" t="str">
            <v/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L195">
            <v>0</v>
          </cell>
          <cell r="N195" t="e">
            <v>#N/A</v>
          </cell>
        </row>
        <row r="196">
          <cell r="B196" t="str">
            <v/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L196">
            <v>0</v>
          </cell>
          <cell r="N196" t="e">
            <v>#N/A</v>
          </cell>
        </row>
        <row r="197">
          <cell r="B197" t="str">
            <v/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L197">
            <v>0</v>
          </cell>
          <cell r="N197" t="e">
            <v>#N/A</v>
          </cell>
        </row>
        <row r="198">
          <cell r="B198" t="str">
            <v/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L198">
            <v>0</v>
          </cell>
          <cell r="N198" t="e">
            <v>#N/A</v>
          </cell>
        </row>
        <row r="199">
          <cell r="B199" t="str">
            <v>일   위   대   가   표</v>
          </cell>
          <cell r="C199" t="str">
            <v>일   위   대   가   표</v>
          </cell>
          <cell r="N199" t="e">
            <v>#N/A</v>
          </cell>
        </row>
        <row r="200">
          <cell r="A200">
            <v>12</v>
          </cell>
          <cell r="B200" t="str">
            <v>항 목 번 호 :제12호표 (전기 7-1 적용)</v>
          </cell>
          <cell r="C200" t="str">
            <v>항 목 번 호 :</v>
          </cell>
          <cell r="D200" t="str">
            <v>제12호표 (전기 7-1 적용)</v>
          </cell>
          <cell r="N200" t="e">
            <v>#N/A</v>
          </cell>
        </row>
        <row r="201">
          <cell r="A201" t="str">
            <v>N12</v>
          </cell>
          <cell r="B201" t="str">
            <v>공       종 :RS 통신 케이블(10P이하) 설치</v>
          </cell>
          <cell r="C201" t="str">
            <v>공       종 :</v>
          </cell>
          <cell r="D201" t="str">
            <v>RS 통신 케이블(10P이하) 설치</v>
          </cell>
          <cell r="H201" t="str">
            <v>노 무 비</v>
          </cell>
          <cell r="J201" t="str">
            <v>재 료 비</v>
          </cell>
          <cell r="L201" t="str">
            <v>경   비</v>
          </cell>
          <cell r="M201" t="str">
            <v>합   계</v>
          </cell>
          <cell r="N201" t="e">
            <v>#N/A</v>
          </cell>
        </row>
        <row r="202">
          <cell r="A202" t="str">
            <v>RS 통신 케이블(10P이하) 설치</v>
          </cell>
          <cell r="B202" t="str">
            <v>단       위 :M</v>
          </cell>
          <cell r="C202" t="str">
            <v>단       위 :</v>
          </cell>
          <cell r="D202" t="str">
            <v>M</v>
          </cell>
          <cell r="H202">
            <v>2233</v>
          </cell>
          <cell r="J202">
            <v>4202</v>
          </cell>
          <cell r="L202">
            <v>66</v>
          </cell>
          <cell r="M202">
            <v>6501</v>
          </cell>
          <cell r="N202" t="str">
            <v>제12호표 참조</v>
          </cell>
        </row>
        <row r="203">
          <cell r="B203" t="str">
            <v>명      칭규    격</v>
          </cell>
          <cell r="C203" t="str">
            <v>명      칭</v>
          </cell>
          <cell r="D203" t="str">
            <v>규    격</v>
          </cell>
          <cell r="E203" t="str">
            <v>수 량</v>
          </cell>
          <cell r="F203" t="str">
            <v>단위</v>
          </cell>
          <cell r="G203" t="str">
            <v>노   무   비</v>
          </cell>
          <cell r="I203" t="str">
            <v>재   료   비</v>
          </cell>
          <cell r="K203" t="str">
            <v>경      비</v>
          </cell>
          <cell r="M203" t="str">
            <v>비 고</v>
          </cell>
          <cell r="N203" t="e">
            <v>#N/A</v>
          </cell>
        </row>
        <row r="204">
          <cell r="B204" t="str">
            <v/>
          </cell>
          <cell r="G204" t="str">
            <v>단    가</v>
          </cell>
          <cell r="H204" t="str">
            <v>금    액</v>
          </cell>
          <cell r="I204" t="str">
            <v>단    가</v>
          </cell>
          <cell r="J204" t="str">
            <v>금    액</v>
          </cell>
          <cell r="K204" t="str">
            <v>단    가</v>
          </cell>
          <cell r="L204" t="str">
            <v>금    액</v>
          </cell>
          <cell r="N204" t="e">
            <v>#N/A</v>
          </cell>
        </row>
        <row r="205">
          <cell r="B205" t="str">
            <v xml:space="preserve"> RS 통신 케이블RS-422 * 3P</v>
          </cell>
          <cell r="C205" t="str">
            <v xml:space="preserve"> RS 통신 케이블</v>
          </cell>
          <cell r="D205" t="str">
            <v>RS-422 * 3P</v>
          </cell>
          <cell r="E205">
            <v>1.03</v>
          </cell>
          <cell r="F205" t="str">
            <v>M</v>
          </cell>
          <cell r="G205">
            <v>0</v>
          </cell>
          <cell r="H205">
            <v>0</v>
          </cell>
          <cell r="I205">
            <v>4000</v>
          </cell>
          <cell r="J205">
            <v>4120</v>
          </cell>
          <cell r="N205" t="e">
            <v>#N/A</v>
          </cell>
        </row>
        <row r="207">
          <cell r="B207" t="str">
            <v>통신케이블공</v>
          </cell>
          <cell r="D207" t="str">
            <v>통신케이블공</v>
          </cell>
          <cell r="E207">
            <v>1.7999999999999999E-2</v>
          </cell>
          <cell r="F207" t="str">
            <v>인</v>
          </cell>
          <cell r="G207">
            <v>124107</v>
          </cell>
          <cell r="H207">
            <v>2233</v>
          </cell>
          <cell r="I207">
            <v>0</v>
          </cell>
          <cell r="J207">
            <v>0</v>
          </cell>
          <cell r="N207">
            <v>124107</v>
          </cell>
        </row>
        <row r="208">
          <cell r="B208" t="str">
            <v/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N208" t="e">
            <v>#N/A</v>
          </cell>
        </row>
        <row r="209">
          <cell r="B209" t="str">
            <v>잡재료비재료비의 2%</v>
          </cell>
          <cell r="C209" t="str">
            <v>잡재료비</v>
          </cell>
          <cell r="D209" t="str">
            <v>재료비의 2%</v>
          </cell>
          <cell r="E209">
            <v>1</v>
          </cell>
          <cell r="F209" t="str">
            <v>식</v>
          </cell>
          <cell r="G209">
            <v>0</v>
          </cell>
          <cell r="I209">
            <v>0</v>
          </cell>
          <cell r="J209">
            <v>82</v>
          </cell>
          <cell r="N209" t="e">
            <v>#N/A</v>
          </cell>
        </row>
        <row r="211">
          <cell r="B211" t="str">
            <v>공구손료노무비의 3%</v>
          </cell>
          <cell r="C211" t="str">
            <v>공구손료</v>
          </cell>
          <cell r="D211" t="str">
            <v>노무비의 3%</v>
          </cell>
          <cell r="E211">
            <v>1</v>
          </cell>
          <cell r="F211" t="str">
            <v>식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L211">
            <v>66</v>
          </cell>
          <cell r="N211" t="e">
            <v>#N/A</v>
          </cell>
        </row>
        <row r="212">
          <cell r="B212" t="str">
            <v/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N212" t="e">
            <v>#N/A</v>
          </cell>
        </row>
        <row r="213">
          <cell r="B213" t="str">
            <v/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N213" t="e">
            <v>#N/A</v>
          </cell>
        </row>
        <row r="214">
          <cell r="B214" t="str">
            <v/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N214" t="e">
            <v>#N/A</v>
          </cell>
        </row>
        <row r="215">
          <cell r="B215" t="str">
            <v/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N215" t="e">
            <v>#N/A</v>
          </cell>
        </row>
        <row r="216">
          <cell r="B216" t="str">
            <v/>
          </cell>
          <cell r="N216" t="e">
            <v>#N/A</v>
          </cell>
        </row>
        <row r="217">
          <cell r="B217" t="str">
            <v>일   위   대   가   표</v>
          </cell>
          <cell r="C217" t="str">
            <v>일   위   대   가   표</v>
          </cell>
          <cell r="N217" t="e">
            <v>#N/A</v>
          </cell>
        </row>
        <row r="218">
          <cell r="A218">
            <v>13</v>
          </cell>
          <cell r="B218" t="str">
            <v>항 목 번 호 :제13호표 (전기 7-10 적용)</v>
          </cell>
          <cell r="C218" t="str">
            <v>항 목 번 호 :</v>
          </cell>
          <cell r="D218" t="str">
            <v>제13호표 (전기 7-10 적용)</v>
          </cell>
          <cell r="N218" t="e">
            <v>#N/A</v>
          </cell>
        </row>
        <row r="219">
          <cell r="A219" t="str">
            <v>N13</v>
          </cell>
          <cell r="B219" t="str">
            <v>공       종 :전원케이블 (CV 3.5㎟-4C)</v>
          </cell>
          <cell r="C219" t="str">
            <v>공       종 :</v>
          </cell>
          <cell r="D219" t="str">
            <v>전원케이블 (CV 3.5㎟-4C)</v>
          </cell>
          <cell r="H219" t="str">
            <v>노 무 비</v>
          </cell>
          <cell r="J219" t="str">
            <v>재 료 비</v>
          </cell>
          <cell r="L219" t="str">
            <v>경   비</v>
          </cell>
          <cell r="M219" t="str">
            <v>합   계</v>
          </cell>
          <cell r="N219" t="e">
            <v>#N/A</v>
          </cell>
        </row>
        <row r="220">
          <cell r="A220" t="str">
            <v>전원케이블 (CV 3.5㎟-4C)</v>
          </cell>
          <cell r="B220" t="str">
            <v>단       위 :M</v>
          </cell>
          <cell r="C220" t="str">
            <v>단       위 :</v>
          </cell>
          <cell r="D220" t="str">
            <v>M</v>
          </cell>
          <cell r="H220">
            <v>2908</v>
          </cell>
          <cell r="J220">
            <v>3223</v>
          </cell>
          <cell r="L220">
            <v>87</v>
          </cell>
          <cell r="M220">
            <v>6218</v>
          </cell>
          <cell r="N220" t="str">
            <v>제13호표 참조</v>
          </cell>
        </row>
        <row r="221">
          <cell r="B221" t="str">
            <v>명      칭규    격</v>
          </cell>
          <cell r="C221" t="str">
            <v>명      칭</v>
          </cell>
          <cell r="D221" t="str">
            <v>규    격</v>
          </cell>
          <cell r="E221" t="str">
            <v>수 량</v>
          </cell>
          <cell r="F221" t="str">
            <v>단위</v>
          </cell>
          <cell r="G221" t="str">
            <v>노   무   비</v>
          </cell>
          <cell r="I221" t="str">
            <v>재   료   비</v>
          </cell>
          <cell r="K221" t="str">
            <v>경      비</v>
          </cell>
          <cell r="M221" t="str">
            <v>비 고</v>
          </cell>
          <cell r="N221" t="e">
            <v>#N/A</v>
          </cell>
        </row>
        <row r="222">
          <cell r="B222" t="str">
            <v/>
          </cell>
          <cell r="G222" t="str">
            <v>단    가</v>
          </cell>
          <cell r="H222" t="str">
            <v>금    액</v>
          </cell>
          <cell r="I222" t="str">
            <v>단    가</v>
          </cell>
          <cell r="J222" t="str">
            <v>금    액</v>
          </cell>
          <cell r="K222" t="str">
            <v>단    가</v>
          </cell>
          <cell r="L222" t="str">
            <v>금    액</v>
          </cell>
          <cell r="N222" t="e">
            <v>#N/A</v>
          </cell>
        </row>
        <row r="223">
          <cell r="B223" t="str">
            <v>전원케이블CV 3.5㎟-4C</v>
          </cell>
          <cell r="C223" t="str">
            <v>전원케이블</v>
          </cell>
          <cell r="D223" t="str">
            <v>CV 3.5㎟-4C</v>
          </cell>
          <cell r="E223">
            <v>1.03</v>
          </cell>
          <cell r="F223" t="str">
            <v>M</v>
          </cell>
          <cell r="G223">
            <v>0</v>
          </cell>
          <cell r="H223">
            <v>0</v>
          </cell>
          <cell r="I223">
            <v>3068</v>
          </cell>
          <cell r="J223">
            <v>3160</v>
          </cell>
          <cell r="N223" t="e">
            <v>#N/A</v>
          </cell>
        </row>
        <row r="224">
          <cell r="B224" t="str">
            <v>저압케이블공</v>
          </cell>
          <cell r="D224" t="str">
            <v>저압케이블공</v>
          </cell>
          <cell r="E224">
            <v>2.9000000000000001E-2</v>
          </cell>
          <cell r="F224" t="str">
            <v>인</v>
          </cell>
          <cell r="G224">
            <v>100277</v>
          </cell>
          <cell r="H224">
            <v>2908</v>
          </cell>
          <cell r="I224">
            <v>0</v>
          </cell>
          <cell r="J224">
            <v>0</v>
          </cell>
          <cell r="N224">
            <v>100277</v>
          </cell>
        </row>
        <row r="225">
          <cell r="B225" t="str">
            <v/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L225">
            <v>0</v>
          </cell>
          <cell r="N225" t="e">
            <v>#N/A</v>
          </cell>
        </row>
        <row r="226">
          <cell r="B226" t="str">
            <v>잡재료비재료비의 2%</v>
          </cell>
          <cell r="C226" t="str">
            <v>잡재료비</v>
          </cell>
          <cell r="D226" t="str">
            <v>재료비의 2%</v>
          </cell>
          <cell r="E226">
            <v>1</v>
          </cell>
          <cell r="F226" t="str">
            <v>식</v>
          </cell>
          <cell r="G226">
            <v>0</v>
          </cell>
          <cell r="H226">
            <v>0</v>
          </cell>
          <cell r="I226">
            <v>0</v>
          </cell>
          <cell r="J226">
            <v>63</v>
          </cell>
          <cell r="L226">
            <v>0</v>
          </cell>
          <cell r="N226" t="e">
            <v>#N/A</v>
          </cell>
        </row>
        <row r="227">
          <cell r="B227" t="str">
            <v/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L227">
            <v>0</v>
          </cell>
          <cell r="N227" t="e">
            <v>#N/A</v>
          </cell>
        </row>
        <row r="228">
          <cell r="B228" t="str">
            <v>공구손료노무비의 3%</v>
          </cell>
          <cell r="C228" t="str">
            <v>공구손료</v>
          </cell>
          <cell r="D228" t="str">
            <v>노무비의 3%</v>
          </cell>
          <cell r="E228">
            <v>1</v>
          </cell>
          <cell r="F228" t="str">
            <v>식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L228">
            <v>87</v>
          </cell>
          <cell r="N228" t="e">
            <v>#N/A</v>
          </cell>
        </row>
        <row r="229">
          <cell r="B229" t="str">
            <v/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L229">
            <v>0</v>
          </cell>
          <cell r="N229" t="e">
            <v>#N/A</v>
          </cell>
        </row>
        <row r="230">
          <cell r="B230" t="str">
            <v/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L230">
            <v>0</v>
          </cell>
          <cell r="N230" t="e">
            <v>#N/A</v>
          </cell>
        </row>
        <row r="231">
          <cell r="B231" t="str">
            <v/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L231">
            <v>0</v>
          </cell>
          <cell r="N231" t="e">
            <v>#N/A</v>
          </cell>
        </row>
        <row r="232">
          <cell r="B232" t="str">
            <v/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L232">
            <v>0</v>
          </cell>
          <cell r="N232" t="e">
            <v>#N/A</v>
          </cell>
        </row>
        <row r="233">
          <cell r="B233" t="str">
            <v/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L233">
            <v>0</v>
          </cell>
          <cell r="N233" t="e">
            <v>#N/A</v>
          </cell>
        </row>
        <row r="234">
          <cell r="B234" t="str">
            <v/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L234">
            <v>0</v>
          </cell>
          <cell r="N234" t="e">
            <v>#N/A</v>
          </cell>
        </row>
        <row r="235">
          <cell r="B235" t="str">
            <v>일   위   대   가   표</v>
          </cell>
          <cell r="C235" t="str">
            <v>일   위   대   가   표</v>
          </cell>
          <cell r="N235" t="e">
            <v>#N/A</v>
          </cell>
        </row>
        <row r="236">
          <cell r="A236">
            <v>14</v>
          </cell>
          <cell r="B236" t="str">
            <v>항 목 번 호 :제14호표 (전기 7-10 적용)</v>
          </cell>
          <cell r="C236" t="str">
            <v>항 목 번 호 :</v>
          </cell>
          <cell r="D236" t="str">
            <v>제14호표 (전기 7-10 적용)</v>
          </cell>
          <cell r="N236" t="e">
            <v>#N/A</v>
          </cell>
        </row>
        <row r="237">
          <cell r="A237" t="str">
            <v>N14</v>
          </cell>
          <cell r="B237" t="str">
            <v>공       종 :전원케이블 (CV 3.5㎟-3C)</v>
          </cell>
          <cell r="C237" t="str">
            <v>공       종 :</v>
          </cell>
          <cell r="D237" t="str">
            <v>전원케이블 (CV 3.5㎟-3C)</v>
          </cell>
          <cell r="H237" t="str">
            <v>노 무 비</v>
          </cell>
          <cell r="J237" t="str">
            <v>재 료 비</v>
          </cell>
          <cell r="L237" t="str">
            <v>경   비</v>
          </cell>
          <cell r="M237" t="str">
            <v>합   계</v>
          </cell>
          <cell r="N237" t="e">
            <v>#N/A</v>
          </cell>
        </row>
        <row r="238">
          <cell r="A238" t="str">
            <v>전원케이블 (CV 3.5㎟-3C)</v>
          </cell>
          <cell r="B238" t="str">
            <v>단       위 :M</v>
          </cell>
          <cell r="C238" t="str">
            <v>단       위 :</v>
          </cell>
          <cell r="D238" t="str">
            <v>M</v>
          </cell>
          <cell r="H238">
            <v>2206</v>
          </cell>
          <cell r="J238">
            <v>2426</v>
          </cell>
          <cell r="L238">
            <v>66</v>
          </cell>
          <cell r="M238">
            <v>4698</v>
          </cell>
          <cell r="N238" t="str">
            <v>제14호표 참조</v>
          </cell>
        </row>
        <row r="239">
          <cell r="B239" t="str">
            <v>명      칭규    격</v>
          </cell>
          <cell r="C239" t="str">
            <v>명      칭</v>
          </cell>
          <cell r="D239" t="str">
            <v>규    격</v>
          </cell>
          <cell r="E239" t="str">
            <v>수 량</v>
          </cell>
          <cell r="F239" t="str">
            <v>단위</v>
          </cell>
          <cell r="G239" t="str">
            <v>노   무   비</v>
          </cell>
          <cell r="I239" t="str">
            <v>재   료   비</v>
          </cell>
          <cell r="K239" t="str">
            <v>경      비</v>
          </cell>
          <cell r="M239" t="str">
            <v>비 고</v>
          </cell>
          <cell r="N239" t="e">
            <v>#N/A</v>
          </cell>
        </row>
        <row r="240">
          <cell r="B240" t="str">
            <v/>
          </cell>
          <cell r="G240" t="str">
            <v>단    가</v>
          </cell>
          <cell r="H240" t="str">
            <v>금    액</v>
          </cell>
          <cell r="I240" t="str">
            <v>단    가</v>
          </cell>
          <cell r="J240" t="str">
            <v>금    액</v>
          </cell>
          <cell r="K240" t="str">
            <v>단    가</v>
          </cell>
          <cell r="L240" t="str">
            <v>금    액</v>
          </cell>
          <cell r="N240" t="e">
            <v>#N/A</v>
          </cell>
        </row>
        <row r="241">
          <cell r="B241" t="str">
            <v>전원케이블CV 3.5㎟-3C</v>
          </cell>
          <cell r="C241" t="str">
            <v>전원케이블</v>
          </cell>
          <cell r="D241" t="str">
            <v>CV 3.5㎟-3C</v>
          </cell>
          <cell r="E241">
            <v>1.03</v>
          </cell>
          <cell r="F241" t="str">
            <v>M</v>
          </cell>
          <cell r="G241">
            <v>0</v>
          </cell>
          <cell r="H241">
            <v>0</v>
          </cell>
          <cell r="I241">
            <v>2310</v>
          </cell>
          <cell r="J241">
            <v>2379</v>
          </cell>
          <cell r="N241" t="e">
            <v>#N/A</v>
          </cell>
        </row>
        <row r="242">
          <cell r="B242" t="str">
            <v>저압케이블공</v>
          </cell>
          <cell r="D242" t="str">
            <v>저압케이블공</v>
          </cell>
          <cell r="E242">
            <v>2.1999999999999999E-2</v>
          </cell>
          <cell r="F242" t="str">
            <v>인</v>
          </cell>
          <cell r="G242">
            <v>100277</v>
          </cell>
          <cell r="H242">
            <v>2206</v>
          </cell>
          <cell r="I242">
            <v>0</v>
          </cell>
          <cell r="J242">
            <v>0</v>
          </cell>
          <cell r="N242">
            <v>100277</v>
          </cell>
        </row>
        <row r="243">
          <cell r="B243" t="str">
            <v/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L243">
            <v>0</v>
          </cell>
          <cell r="N243" t="e">
            <v>#N/A</v>
          </cell>
        </row>
        <row r="244">
          <cell r="B244" t="str">
            <v>잡재료비재료비의 2%</v>
          </cell>
          <cell r="C244" t="str">
            <v>잡재료비</v>
          </cell>
          <cell r="D244" t="str">
            <v>재료비의 2%</v>
          </cell>
          <cell r="E244">
            <v>1</v>
          </cell>
          <cell r="F244" t="str">
            <v>식</v>
          </cell>
          <cell r="G244">
            <v>0</v>
          </cell>
          <cell r="H244">
            <v>0</v>
          </cell>
          <cell r="I244">
            <v>0</v>
          </cell>
          <cell r="J244">
            <v>47</v>
          </cell>
          <cell r="L244">
            <v>0</v>
          </cell>
          <cell r="N244" t="e">
            <v>#N/A</v>
          </cell>
        </row>
        <row r="245">
          <cell r="B245" t="str">
            <v/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L245">
            <v>0</v>
          </cell>
          <cell r="N245" t="e">
            <v>#N/A</v>
          </cell>
        </row>
        <row r="246">
          <cell r="B246" t="str">
            <v>공구손료노무비의 3%</v>
          </cell>
          <cell r="C246" t="str">
            <v>공구손료</v>
          </cell>
          <cell r="D246" t="str">
            <v>노무비의 3%</v>
          </cell>
          <cell r="E246">
            <v>1</v>
          </cell>
          <cell r="F246" t="str">
            <v>식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L246">
            <v>66</v>
          </cell>
          <cell r="N246" t="e">
            <v>#N/A</v>
          </cell>
        </row>
        <row r="247">
          <cell r="B247" t="str">
            <v/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L247">
            <v>0</v>
          </cell>
          <cell r="N247" t="e">
            <v>#N/A</v>
          </cell>
        </row>
        <row r="248">
          <cell r="B248" t="str">
            <v/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L248">
            <v>0</v>
          </cell>
          <cell r="N248" t="e">
            <v>#N/A</v>
          </cell>
        </row>
        <row r="249">
          <cell r="B249" t="str">
            <v/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L249">
            <v>0</v>
          </cell>
          <cell r="N249" t="e">
            <v>#N/A</v>
          </cell>
        </row>
        <row r="250">
          <cell r="B250" t="str">
            <v/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L250">
            <v>0</v>
          </cell>
          <cell r="N250" t="e">
            <v>#N/A</v>
          </cell>
        </row>
        <row r="251">
          <cell r="B251" t="str">
            <v/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L251">
            <v>0</v>
          </cell>
          <cell r="N251" t="e">
            <v>#N/A</v>
          </cell>
        </row>
        <row r="252">
          <cell r="B252" t="str">
            <v/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L252">
            <v>0</v>
          </cell>
          <cell r="N252" t="e">
            <v>#N/A</v>
          </cell>
        </row>
        <row r="253">
          <cell r="B253" t="str">
            <v>일   위   대   가   표</v>
          </cell>
          <cell r="C253" t="str">
            <v>일   위   대   가   표</v>
          </cell>
          <cell r="N253" t="e">
            <v>#N/A</v>
          </cell>
        </row>
        <row r="254">
          <cell r="A254">
            <v>15</v>
          </cell>
          <cell r="B254" t="str">
            <v>항 목 번 호 :제15호표 (전기 7-10 적용)</v>
          </cell>
          <cell r="C254" t="str">
            <v>항 목 번 호 :</v>
          </cell>
          <cell r="D254" t="str">
            <v>제15호표 (전기 7-10 적용)</v>
          </cell>
          <cell r="N254" t="e">
            <v>#N/A</v>
          </cell>
        </row>
        <row r="255">
          <cell r="A255" t="str">
            <v>N15</v>
          </cell>
          <cell r="B255" t="str">
            <v>공       종 :전원케이블 (CV 2㎟-2C)</v>
          </cell>
          <cell r="C255" t="str">
            <v>공       종 :</v>
          </cell>
          <cell r="D255" t="str">
            <v>전원케이블 (CV 2㎟-2C)</v>
          </cell>
          <cell r="H255" t="str">
            <v>노 무 비</v>
          </cell>
          <cell r="J255" t="str">
            <v>재 료 비</v>
          </cell>
          <cell r="L255" t="str">
            <v>경   비</v>
          </cell>
          <cell r="M255" t="str">
            <v>합   계</v>
          </cell>
          <cell r="N255" t="e">
            <v>#N/A</v>
          </cell>
        </row>
        <row r="256">
          <cell r="A256" t="str">
            <v>전원케이블 (CV 2㎟-2C)</v>
          </cell>
          <cell r="B256" t="str">
            <v>단       위 :M</v>
          </cell>
          <cell r="C256" t="str">
            <v>단       위 :</v>
          </cell>
          <cell r="D256" t="str">
            <v>M</v>
          </cell>
          <cell r="H256">
            <v>1403</v>
          </cell>
          <cell r="J256">
            <v>1278</v>
          </cell>
          <cell r="L256">
            <v>42</v>
          </cell>
          <cell r="M256">
            <v>2723</v>
          </cell>
          <cell r="N256" t="str">
            <v>제15호표 참조</v>
          </cell>
        </row>
        <row r="257">
          <cell r="B257" t="str">
            <v>명      칭규    격</v>
          </cell>
          <cell r="C257" t="str">
            <v>명      칭</v>
          </cell>
          <cell r="D257" t="str">
            <v>규    격</v>
          </cell>
          <cell r="E257" t="str">
            <v>수 량</v>
          </cell>
          <cell r="F257" t="str">
            <v>단위</v>
          </cell>
          <cell r="G257" t="str">
            <v>노   무   비</v>
          </cell>
          <cell r="I257" t="str">
            <v>재   료   비</v>
          </cell>
          <cell r="K257" t="str">
            <v>경      비</v>
          </cell>
          <cell r="M257" t="str">
            <v>비 고</v>
          </cell>
          <cell r="N257" t="e">
            <v>#N/A</v>
          </cell>
        </row>
        <row r="258">
          <cell r="B258" t="str">
            <v/>
          </cell>
          <cell r="G258" t="str">
            <v>단    가</v>
          </cell>
          <cell r="H258" t="str">
            <v>금    액</v>
          </cell>
          <cell r="I258" t="str">
            <v>단    가</v>
          </cell>
          <cell r="J258" t="str">
            <v>금    액</v>
          </cell>
          <cell r="K258" t="str">
            <v>단    가</v>
          </cell>
          <cell r="L258" t="str">
            <v>금    액</v>
          </cell>
          <cell r="N258" t="e">
            <v>#N/A</v>
          </cell>
        </row>
        <row r="259">
          <cell r="B259" t="str">
            <v>전원케이블CV 2㎟-2C</v>
          </cell>
          <cell r="C259" t="str">
            <v>전원케이블</v>
          </cell>
          <cell r="D259" t="str">
            <v>CV 2㎟-2C</v>
          </cell>
          <cell r="E259">
            <v>1.03</v>
          </cell>
          <cell r="F259" t="str">
            <v>M</v>
          </cell>
          <cell r="G259">
            <v>0</v>
          </cell>
          <cell r="H259">
            <v>0</v>
          </cell>
          <cell r="I259">
            <v>1217</v>
          </cell>
          <cell r="J259">
            <v>1253</v>
          </cell>
          <cell r="N259" t="e">
            <v>#N/A</v>
          </cell>
        </row>
        <row r="260">
          <cell r="B260" t="str">
            <v>저압케이블공</v>
          </cell>
          <cell r="D260" t="str">
            <v>저압케이블공</v>
          </cell>
          <cell r="E260">
            <v>1.4E-2</v>
          </cell>
          <cell r="F260" t="str">
            <v>인</v>
          </cell>
          <cell r="G260">
            <v>100277</v>
          </cell>
          <cell r="H260">
            <v>1403</v>
          </cell>
          <cell r="I260">
            <v>0</v>
          </cell>
          <cell r="J260">
            <v>0</v>
          </cell>
          <cell r="N260">
            <v>100277</v>
          </cell>
        </row>
        <row r="261">
          <cell r="B261" t="str">
            <v/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L261">
            <v>0</v>
          </cell>
          <cell r="N261" t="e">
            <v>#N/A</v>
          </cell>
        </row>
        <row r="262">
          <cell r="B262" t="str">
            <v>잡재료비재료비의 2%</v>
          </cell>
          <cell r="C262" t="str">
            <v>잡재료비</v>
          </cell>
          <cell r="D262" t="str">
            <v>재료비의 2%</v>
          </cell>
          <cell r="E262">
            <v>1</v>
          </cell>
          <cell r="F262" t="str">
            <v>식</v>
          </cell>
          <cell r="G262">
            <v>0</v>
          </cell>
          <cell r="H262">
            <v>0</v>
          </cell>
          <cell r="I262">
            <v>0</v>
          </cell>
          <cell r="J262">
            <v>25</v>
          </cell>
          <cell r="L262">
            <v>0</v>
          </cell>
          <cell r="N262" t="e">
            <v>#N/A</v>
          </cell>
        </row>
        <row r="263">
          <cell r="B263" t="str">
            <v/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L263">
            <v>0</v>
          </cell>
          <cell r="N263" t="e">
            <v>#N/A</v>
          </cell>
        </row>
        <row r="264">
          <cell r="B264" t="str">
            <v>공구손료노무비의 3%</v>
          </cell>
          <cell r="C264" t="str">
            <v>공구손료</v>
          </cell>
          <cell r="D264" t="str">
            <v>노무비의 3%</v>
          </cell>
          <cell r="E264">
            <v>1</v>
          </cell>
          <cell r="F264" t="str">
            <v>식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L264">
            <v>42</v>
          </cell>
          <cell r="N264" t="e">
            <v>#N/A</v>
          </cell>
        </row>
        <row r="265">
          <cell r="B265" t="str">
            <v/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L265">
            <v>0</v>
          </cell>
          <cell r="N265" t="e">
            <v>#N/A</v>
          </cell>
        </row>
        <row r="266">
          <cell r="B266" t="str">
            <v/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L266">
            <v>0</v>
          </cell>
          <cell r="N266" t="e">
            <v>#N/A</v>
          </cell>
        </row>
        <row r="267">
          <cell r="B267" t="str">
            <v/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L267">
            <v>0</v>
          </cell>
          <cell r="N267" t="e">
            <v>#N/A</v>
          </cell>
        </row>
        <row r="268">
          <cell r="B268" t="str">
            <v/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L268">
            <v>0</v>
          </cell>
          <cell r="N268" t="e">
            <v>#N/A</v>
          </cell>
        </row>
        <row r="269">
          <cell r="B269" t="str">
            <v/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L269">
            <v>0</v>
          </cell>
          <cell r="N269" t="e">
            <v>#N/A</v>
          </cell>
        </row>
        <row r="270">
          <cell r="B270" t="str">
            <v/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L270">
            <v>0</v>
          </cell>
          <cell r="N270" t="e">
            <v>#N/A</v>
          </cell>
        </row>
        <row r="271">
          <cell r="B271" t="str">
            <v>일   위   대   가   표</v>
          </cell>
          <cell r="C271" t="str">
            <v>일   위   대   가   표</v>
          </cell>
          <cell r="N271" t="e">
            <v>#N/A</v>
          </cell>
        </row>
        <row r="272">
          <cell r="A272">
            <v>16</v>
          </cell>
          <cell r="B272" t="str">
            <v>항 목 번 호 :제16호표 (전기 7-10 적용)</v>
          </cell>
          <cell r="C272" t="str">
            <v>항 목 번 호 :</v>
          </cell>
          <cell r="D272" t="str">
            <v>제16호표 (전기 7-10 적용)</v>
          </cell>
          <cell r="N272" t="e">
            <v>#N/A</v>
          </cell>
        </row>
        <row r="273">
          <cell r="A273" t="str">
            <v>N16</v>
          </cell>
          <cell r="B273" t="str">
            <v>공       종 :제어케이블 (CVV 2㎟-5C)</v>
          </cell>
          <cell r="C273" t="str">
            <v>공       종 :</v>
          </cell>
          <cell r="D273" t="str">
            <v>제어케이블 (CVV 2㎟-5C)</v>
          </cell>
          <cell r="H273" t="str">
            <v>노 무 비</v>
          </cell>
          <cell r="J273" t="str">
            <v>재 료 비</v>
          </cell>
          <cell r="L273" t="str">
            <v>경   비</v>
          </cell>
          <cell r="M273" t="str">
            <v>합   계</v>
          </cell>
          <cell r="N273" t="e">
            <v>#N/A</v>
          </cell>
        </row>
        <row r="274">
          <cell r="A274" t="str">
            <v>제어케이블 (CVV 2㎟-5C)</v>
          </cell>
          <cell r="B274" t="str">
            <v>단       위 :M</v>
          </cell>
          <cell r="C274" t="str">
            <v>단       위 :</v>
          </cell>
          <cell r="D274" t="str">
            <v>M</v>
          </cell>
          <cell r="H274">
            <v>3208</v>
          </cell>
          <cell r="J274">
            <v>1752</v>
          </cell>
          <cell r="L274">
            <v>96</v>
          </cell>
          <cell r="M274">
            <v>5056</v>
          </cell>
          <cell r="N274" t="str">
            <v>제16호표 참조</v>
          </cell>
        </row>
        <row r="275">
          <cell r="B275" t="str">
            <v>명      칭규    격</v>
          </cell>
          <cell r="C275" t="str">
            <v>명      칭</v>
          </cell>
          <cell r="D275" t="str">
            <v>규    격</v>
          </cell>
          <cell r="E275" t="str">
            <v>수 량</v>
          </cell>
          <cell r="F275" t="str">
            <v>단위</v>
          </cell>
          <cell r="G275" t="str">
            <v>노   무   비</v>
          </cell>
          <cell r="I275" t="str">
            <v>재   료   비</v>
          </cell>
          <cell r="K275" t="str">
            <v>경      비</v>
          </cell>
          <cell r="M275" t="str">
            <v>비 고</v>
          </cell>
          <cell r="N275" t="e">
            <v>#N/A</v>
          </cell>
        </row>
        <row r="276">
          <cell r="B276" t="str">
            <v/>
          </cell>
          <cell r="G276" t="str">
            <v>단    가</v>
          </cell>
          <cell r="H276" t="str">
            <v>금    액</v>
          </cell>
          <cell r="I276" t="str">
            <v>단    가</v>
          </cell>
          <cell r="J276" t="str">
            <v>금    액</v>
          </cell>
          <cell r="K276" t="str">
            <v>단    가</v>
          </cell>
          <cell r="L276" t="str">
            <v>금    액</v>
          </cell>
          <cell r="N276" t="e">
            <v>#N/A</v>
          </cell>
        </row>
        <row r="277">
          <cell r="B277" t="str">
            <v>제어케이블CVV 2㎟-5C</v>
          </cell>
          <cell r="C277" t="str">
            <v>제어케이블</v>
          </cell>
          <cell r="D277" t="str">
            <v>CVV 2㎟-5C</v>
          </cell>
          <cell r="E277">
            <v>1.03</v>
          </cell>
          <cell r="F277" t="str">
            <v>M</v>
          </cell>
          <cell r="G277">
            <v>0</v>
          </cell>
          <cell r="H277">
            <v>0</v>
          </cell>
          <cell r="I277">
            <v>1668</v>
          </cell>
          <cell r="J277">
            <v>1718</v>
          </cell>
          <cell r="N277" t="e">
            <v>#N/A</v>
          </cell>
        </row>
        <row r="278">
          <cell r="B278" t="str">
            <v>저압케이블공</v>
          </cell>
          <cell r="D278" t="str">
            <v>저압케이블공</v>
          </cell>
          <cell r="E278">
            <v>3.2000000000000001E-2</v>
          </cell>
          <cell r="F278" t="str">
            <v>인</v>
          </cell>
          <cell r="G278">
            <v>100277</v>
          </cell>
          <cell r="H278">
            <v>3208</v>
          </cell>
          <cell r="I278">
            <v>0</v>
          </cell>
          <cell r="J278">
            <v>0</v>
          </cell>
          <cell r="N278">
            <v>100277</v>
          </cell>
        </row>
        <row r="279">
          <cell r="B279" t="str">
            <v/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L279">
            <v>0</v>
          </cell>
          <cell r="N279" t="e">
            <v>#N/A</v>
          </cell>
        </row>
        <row r="280">
          <cell r="B280" t="str">
            <v>잡재료비재료비의 2%</v>
          </cell>
          <cell r="C280" t="str">
            <v>잡재료비</v>
          </cell>
          <cell r="D280" t="str">
            <v>재료비의 2%</v>
          </cell>
          <cell r="E280">
            <v>1</v>
          </cell>
          <cell r="F280" t="str">
            <v>식</v>
          </cell>
          <cell r="G280">
            <v>0</v>
          </cell>
          <cell r="H280">
            <v>0</v>
          </cell>
          <cell r="I280">
            <v>0</v>
          </cell>
          <cell r="J280">
            <v>34</v>
          </cell>
          <cell r="L280">
            <v>0</v>
          </cell>
          <cell r="N280" t="e">
            <v>#N/A</v>
          </cell>
        </row>
        <row r="281">
          <cell r="B281" t="str">
            <v/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L281">
            <v>0</v>
          </cell>
          <cell r="N281" t="e">
            <v>#N/A</v>
          </cell>
        </row>
        <row r="282">
          <cell r="B282" t="str">
            <v>공구손료노무비의 3%</v>
          </cell>
          <cell r="C282" t="str">
            <v>공구손료</v>
          </cell>
          <cell r="D282" t="str">
            <v>노무비의 3%</v>
          </cell>
          <cell r="E282">
            <v>1</v>
          </cell>
          <cell r="F282" t="str">
            <v>식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L282">
            <v>96</v>
          </cell>
          <cell r="N282" t="e">
            <v>#N/A</v>
          </cell>
        </row>
        <row r="283">
          <cell r="B283" t="str">
            <v/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L283">
            <v>0</v>
          </cell>
          <cell r="N283" t="e">
            <v>#N/A</v>
          </cell>
        </row>
        <row r="284">
          <cell r="B284" t="str">
            <v/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L284">
            <v>0</v>
          </cell>
          <cell r="N284" t="e">
            <v>#N/A</v>
          </cell>
        </row>
        <row r="285">
          <cell r="B285" t="str">
            <v/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L285">
            <v>0</v>
          </cell>
          <cell r="N285" t="e">
            <v>#N/A</v>
          </cell>
        </row>
        <row r="286">
          <cell r="B286" t="str">
            <v/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L286">
            <v>0</v>
          </cell>
          <cell r="N286" t="e">
            <v>#N/A</v>
          </cell>
        </row>
        <row r="287">
          <cell r="B287" t="str">
            <v/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L287">
            <v>0</v>
          </cell>
          <cell r="N287" t="e">
            <v>#N/A</v>
          </cell>
        </row>
        <row r="288">
          <cell r="B288" t="str">
            <v/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L288">
            <v>0</v>
          </cell>
          <cell r="N288" t="e">
            <v>#N/A</v>
          </cell>
        </row>
        <row r="289">
          <cell r="B289" t="str">
            <v>일   위   대   가   표</v>
          </cell>
          <cell r="C289" t="str">
            <v>일   위   대   가   표</v>
          </cell>
          <cell r="N289" t="e">
            <v>#N/A</v>
          </cell>
        </row>
        <row r="290">
          <cell r="A290">
            <v>17</v>
          </cell>
          <cell r="B290" t="str">
            <v>항 목 번 호 :제17호표 (전기 7-10 적용)</v>
          </cell>
          <cell r="C290" t="str">
            <v>항 목 번 호 :</v>
          </cell>
          <cell r="D290" t="str">
            <v>제17호표 (전기 7-10 적용)</v>
          </cell>
          <cell r="N290" t="e">
            <v>#N/A</v>
          </cell>
        </row>
        <row r="291">
          <cell r="A291" t="str">
            <v>N17</v>
          </cell>
          <cell r="B291" t="str">
            <v>공       종 :제어케이블 (CVV 2㎟-4C)</v>
          </cell>
          <cell r="C291" t="str">
            <v>공       종 :</v>
          </cell>
          <cell r="D291" t="str">
            <v>제어케이블 (CVV 2㎟-4C)</v>
          </cell>
          <cell r="H291" t="str">
            <v>노 무 비</v>
          </cell>
          <cell r="J291" t="str">
            <v>재 료 비</v>
          </cell>
          <cell r="L291" t="str">
            <v>경   비</v>
          </cell>
          <cell r="M291" t="str">
            <v>합   계</v>
          </cell>
          <cell r="N291" t="e">
            <v>#N/A</v>
          </cell>
        </row>
        <row r="292">
          <cell r="A292" t="str">
            <v>제어케이블 (CVV 2㎟-4C)</v>
          </cell>
          <cell r="B292" t="str">
            <v>단       위 :M</v>
          </cell>
          <cell r="C292" t="str">
            <v>단       위 :</v>
          </cell>
          <cell r="D292" t="str">
            <v>M</v>
          </cell>
          <cell r="H292">
            <v>2607</v>
          </cell>
          <cell r="J292">
            <v>1506</v>
          </cell>
          <cell r="L292">
            <v>78</v>
          </cell>
          <cell r="M292">
            <v>4191</v>
          </cell>
          <cell r="N292" t="str">
            <v>제17호표 참조</v>
          </cell>
        </row>
        <row r="293">
          <cell r="B293" t="str">
            <v>명      칭규    격</v>
          </cell>
          <cell r="C293" t="str">
            <v>명      칭</v>
          </cell>
          <cell r="D293" t="str">
            <v>규    격</v>
          </cell>
          <cell r="E293" t="str">
            <v>수 량</v>
          </cell>
          <cell r="F293" t="str">
            <v>단위</v>
          </cell>
          <cell r="G293" t="str">
            <v>노   무   비</v>
          </cell>
          <cell r="I293" t="str">
            <v>재   료   비</v>
          </cell>
          <cell r="K293" t="str">
            <v>경      비</v>
          </cell>
          <cell r="M293" t="str">
            <v>비 고</v>
          </cell>
          <cell r="N293" t="e">
            <v>#N/A</v>
          </cell>
        </row>
        <row r="294">
          <cell r="B294" t="str">
            <v/>
          </cell>
          <cell r="G294" t="str">
            <v>단    가</v>
          </cell>
          <cell r="H294" t="str">
            <v>금    액</v>
          </cell>
          <cell r="I294" t="str">
            <v>단    가</v>
          </cell>
          <cell r="J294" t="str">
            <v>금    액</v>
          </cell>
          <cell r="K294" t="str">
            <v>단    가</v>
          </cell>
          <cell r="L294" t="str">
            <v>금    액</v>
          </cell>
          <cell r="N294" t="e">
            <v>#N/A</v>
          </cell>
        </row>
        <row r="295">
          <cell r="B295" t="str">
            <v>제어케이블CVV 2㎟-4C</v>
          </cell>
          <cell r="C295" t="str">
            <v>제어케이블</v>
          </cell>
          <cell r="D295" t="str">
            <v>CVV 2㎟-4C</v>
          </cell>
          <cell r="E295">
            <v>1.03</v>
          </cell>
          <cell r="F295" t="str">
            <v>M</v>
          </cell>
          <cell r="G295">
            <v>0</v>
          </cell>
          <cell r="H295">
            <v>0</v>
          </cell>
          <cell r="I295">
            <v>1434</v>
          </cell>
          <cell r="J295">
            <v>1477</v>
          </cell>
          <cell r="N295" t="e">
            <v>#N/A</v>
          </cell>
        </row>
        <row r="296">
          <cell r="B296" t="str">
            <v>저압케이블공</v>
          </cell>
          <cell r="D296" t="str">
            <v>저압케이블공</v>
          </cell>
          <cell r="E296">
            <v>2.5999999999999999E-2</v>
          </cell>
          <cell r="F296" t="str">
            <v>인</v>
          </cell>
          <cell r="G296">
            <v>100277</v>
          </cell>
          <cell r="H296">
            <v>2607</v>
          </cell>
          <cell r="I296">
            <v>0</v>
          </cell>
          <cell r="J296">
            <v>0</v>
          </cell>
          <cell r="N296">
            <v>100277</v>
          </cell>
        </row>
        <row r="297">
          <cell r="B297" t="str">
            <v/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L297">
            <v>0</v>
          </cell>
          <cell r="N297" t="e">
            <v>#N/A</v>
          </cell>
        </row>
        <row r="298">
          <cell r="B298" t="str">
            <v>잡재료비재료비의 2%</v>
          </cell>
          <cell r="C298" t="str">
            <v>잡재료비</v>
          </cell>
          <cell r="D298" t="str">
            <v>재료비의 2%</v>
          </cell>
          <cell r="E298">
            <v>1</v>
          </cell>
          <cell r="F298" t="str">
            <v>식</v>
          </cell>
          <cell r="G298">
            <v>0</v>
          </cell>
          <cell r="H298">
            <v>0</v>
          </cell>
          <cell r="I298">
            <v>0</v>
          </cell>
          <cell r="J298">
            <v>29</v>
          </cell>
          <cell r="L298">
            <v>0</v>
          </cell>
          <cell r="N298" t="e">
            <v>#N/A</v>
          </cell>
        </row>
        <row r="299">
          <cell r="B299" t="str">
            <v/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L299">
            <v>0</v>
          </cell>
          <cell r="N299" t="e">
            <v>#N/A</v>
          </cell>
        </row>
        <row r="300">
          <cell r="B300" t="str">
            <v>공구손료노무비의 3%</v>
          </cell>
          <cell r="C300" t="str">
            <v>공구손료</v>
          </cell>
          <cell r="D300" t="str">
            <v>노무비의 3%</v>
          </cell>
          <cell r="E300">
            <v>1</v>
          </cell>
          <cell r="F300" t="str">
            <v>식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L300">
            <v>78</v>
          </cell>
          <cell r="N300" t="e">
            <v>#N/A</v>
          </cell>
        </row>
        <row r="301">
          <cell r="B301" t="str">
            <v/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L301">
            <v>0</v>
          </cell>
          <cell r="N301" t="e">
            <v>#N/A</v>
          </cell>
        </row>
        <row r="302">
          <cell r="B302" t="str">
            <v/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L302">
            <v>0</v>
          </cell>
          <cell r="N302" t="e">
            <v>#N/A</v>
          </cell>
        </row>
        <row r="303">
          <cell r="B303" t="str">
            <v/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L303">
            <v>0</v>
          </cell>
          <cell r="N303" t="e">
            <v>#N/A</v>
          </cell>
        </row>
        <row r="304">
          <cell r="B304" t="str">
            <v/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L304">
            <v>0</v>
          </cell>
          <cell r="N304" t="e">
            <v>#N/A</v>
          </cell>
        </row>
        <row r="305">
          <cell r="B305" t="str">
            <v/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L305">
            <v>0</v>
          </cell>
          <cell r="N305" t="e">
            <v>#N/A</v>
          </cell>
        </row>
        <row r="306">
          <cell r="B306" t="str">
            <v/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L306">
            <v>0</v>
          </cell>
          <cell r="N306" t="e">
            <v>#N/A</v>
          </cell>
        </row>
        <row r="307">
          <cell r="B307" t="str">
            <v>일   위   대   가   표</v>
          </cell>
          <cell r="C307" t="str">
            <v>일   위   대   가   표</v>
          </cell>
          <cell r="N307" t="e">
            <v>#N/A</v>
          </cell>
        </row>
        <row r="308">
          <cell r="A308">
            <v>18</v>
          </cell>
          <cell r="B308" t="str">
            <v>항 목 번 호 :제18호표 (전기 7-10 적용)</v>
          </cell>
          <cell r="C308" t="str">
            <v>항 목 번 호 :</v>
          </cell>
          <cell r="D308" t="str">
            <v>제18호표 (전기 7-10 적용)</v>
          </cell>
          <cell r="N308" t="e">
            <v>#N/A</v>
          </cell>
        </row>
        <row r="309">
          <cell r="A309" t="str">
            <v>N18</v>
          </cell>
          <cell r="B309" t="str">
            <v>공       종 :제어케이블 (CVVSB 2㎟-2C)</v>
          </cell>
          <cell r="C309" t="str">
            <v>공       종 :</v>
          </cell>
          <cell r="D309" t="str">
            <v>제어케이블 (CVVSB 2㎟-2C)</v>
          </cell>
          <cell r="H309" t="str">
            <v>노 무 비</v>
          </cell>
          <cell r="J309" t="str">
            <v>재 료 비</v>
          </cell>
          <cell r="L309" t="str">
            <v>경   비</v>
          </cell>
          <cell r="M309" t="str">
            <v>합   계</v>
          </cell>
          <cell r="N309" t="e">
            <v>#N/A</v>
          </cell>
        </row>
        <row r="310">
          <cell r="A310" t="str">
            <v>제어케이블 (CVVSB 2㎟-2C)</v>
          </cell>
          <cell r="B310" t="str">
            <v>단       위 :M</v>
          </cell>
          <cell r="C310" t="str">
            <v>단       위 :</v>
          </cell>
          <cell r="D310" t="str">
            <v>M</v>
          </cell>
          <cell r="H310">
            <v>1684</v>
          </cell>
          <cell r="J310">
            <v>0</v>
          </cell>
          <cell r="L310">
            <v>50</v>
          </cell>
          <cell r="M310">
            <v>1734</v>
          </cell>
          <cell r="N310" t="str">
            <v>제18호표 참조</v>
          </cell>
        </row>
        <row r="311">
          <cell r="B311" t="str">
            <v>명      칭규    격</v>
          </cell>
          <cell r="C311" t="str">
            <v>명      칭</v>
          </cell>
          <cell r="D311" t="str">
            <v>규    격</v>
          </cell>
          <cell r="E311" t="str">
            <v>수 량</v>
          </cell>
          <cell r="F311" t="str">
            <v>단위</v>
          </cell>
          <cell r="G311" t="str">
            <v>노   무   비</v>
          </cell>
          <cell r="I311" t="str">
            <v>재   료   비</v>
          </cell>
          <cell r="K311" t="str">
            <v>경      비</v>
          </cell>
          <cell r="M311" t="str">
            <v>비 고</v>
          </cell>
          <cell r="N311" t="e">
            <v>#N/A</v>
          </cell>
        </row>
        <row r="312">
          <cell r="B312" t="str">
            <v/>
          </cell>
          <cell r="G312" t="str">
            <v>단    가</v>
          </cell>
          <cell r="H312" t="str">
            <v>금    액</v>
          </cell>
          <cell r="I312" t="str">
            <v>단    가</v>
          </cell>
          <cell r="J312" t="str">
            <v>금    액</v>
          </cell>
          <cell r="K312" t="str">
            <v>단    가</v>
          </cell>
          <cell r="L312" t="str">
            <v>금    액</v>
          </cell>
          <cell r="N312" t="e">
            <v>#N/A</v>
          </cell>
        </row>
        <row r="313">
          <cell r="B313" t="str">
            <v>제어케이블CVVSB 2㎟-2C</v>
          </cell>
          <cell r="C313" t="str">
            <v>제어케이블</v>
          </cell>
          <cell r="D313" t="str">
            <v>CVVSB 2㎟-2C</v>
          </cell>
          <cell r="E313">
            <v>1.03</v>
          </cell>
          <cell r="F313" t="str">
            <v>M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N313" t="e">
            <v>#N/A</v>
          </cell>
        </row>
        <row r="314">
          <cell r="B314" t="str">
            <v>저압케이블공</v>
          </cell>
          <cell r="D314" t="str">
            <v>저압케이블공</v>
          </cell>
          <cell r="E314">
            <v>1.6799999999999999E-2</v>
          </cell>
          <cell r="F314" t="str">
            <v>인</v>
          </cell>
          <cell r="G314">
            <v>100277</v>
          </cell>
          <cell r="H314">
            <v>1684</v>
          </cell>
          <cell r="I314">
            <v>0</v>
          </cell>
          <cell r="J314">
            <v>0</v>
          </cell>
          <cell r="K314" t="str">
            <v>(쉴드케이블 120% 할증)</v>
          </cell>
          <cell r="N314">
            <v>100277</v>
          </cell>
        </row>
        <row r="315">
          <cell r="B315" t="str">
            <v/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L315">
            <v>0</v>
          </cell>
          <cell r="N315" t="e">
            <v>#N/A</v>
          </cell>
        </row>
        <row r="316">
          <cell r="B316" t="str">
            <v>잡재료비재료비의 2%</v>
          </cell>
          <cell r="C316" t="str">
            <v>잡재료비</v>
          </cell>
          <cell r="D316" t="str">
            <v>재료비의 2%</v>
          </cell>
          <cell r="E316">
            <v>1</v>
          </cell>
          <cell r="F316" t="str">
            <v>식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L316">
            <v>0</v>
          </cell>
          <cell r="N316" t="e">
            <v>#N/A</v>
          </cell>
        </row>
        <row r="317">
          <cell r="B317" t="str">
            <v/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L317">
            <v>0</v>
          </cell>
          <cell r="N317" t="e">
            <v>#N/A</v>
          </cell>
        </row>
        <row r="318">
          <cell r="B318" t="str">
            <v>공구손료노무비의 3%</v>
          </cell>
          <cell r="C318" t="str">
            <v>공구손료</v>
          </cell>
          <cell r="D318" t="str">
            <v>노무비의 3%</v>
          </cell>
          <cell r="E318">
            <v>1</v>
          </cell>
          <cell r="F318" t="str">
            <v>식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L318">
            <v>50</v>
          </cell>
          <cell r="N318" t="e">
            <v>#N/A</v>
          </cell>
        </row>
        <row r="319">
          <cell r="B319" t="str">
            <v/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L319">
            <v>0</v>
          </cell>
          <cell r="N319" t="e">
            <v>#N/A</v>
          </cell>
        </row>
        <row r="320">
          <cell r="B320" t="str">
            <v/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L320">
            <v>0</v>
          </cell>
          <cell r="N320" t="e">
            <v>#N/A</v>
          </cell>
        </row>
        <row r="321">
          <cell r="B321" t="str">
            <v/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L321">
            <v>0</v>
          </cell>
          <cell r="N321" t="e">
            <v>#N/A</v>
          </cell>
        </row>
        <row r="322">
          <cell r="B322" t="str">
            <v/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L322">
            <v>0</v>
          </cell>
          <cell r="N322" t="e">
            <v>#N/A</v>
          </cell>
        </row>
        <row r="323">
          <cell r="B323" t="str">
            <v/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L323">
            <v>0</v>
          </cell>
          <cell r="N323" t="e">
            <v>#N/A</v>
          </cell>
        </row>
        <row r="324">
          <cell r="B324" t="str">
            <v/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L324">
            <v>0</v>
          </cell>
          <cell r="N324" t="e">
            <v>#N/A</v>
          </cell>
        </row>
        <row r="325">
          <cell r="B325" t="str">
            <v>일   위   대   가   표</v>
          </cell>
          <cell r="C325" t="str">
            <v>일   위   대   가   표</v>
          </cell>
          <cell r="N325" t="e">
            <v>#N/A</v>
          </cell>
        </row>
        <row r="326">
          <cell r="A326">
            <v>19</v>
          </cell>
          <cell r="B326" t="str">
            <v>항 목 번 호 : 제19호표 (전기 3-72 적용)</v>
          </cell>
          <cell r="C326" t="str">
            <v>항 목 번 호 :</v>
          </cell>
          <cell r="D326" t="str">
            <v xml:space="preserve"> 제19호표 (전기 3-72 적용)</v>
          </cell>
          <cell r="N326" t="e">
            <v>#N/A</v>
          </cell>
        </row>
        <row r="327">
          <cell r="A327" t="str">
            <v>N19</v>
          </cell>
          <cell r="B327" t="str">
            <v>공       종 :접지용 전선 (GV 22㎟)</v>
          </cell>
          <cell r="C327" t="str">
            <v>공       종 :</v>
          </cell>
          <cell r="D327" t="str">
            <v>접지용 전선 (GV 22㎟)</v>
          </cell>
          <cell r="H327" t="str">
            <v>노 무 비</v>
          </cell>
          <cell r="J327" t="str">
            <v>재 료 비</v>
          </cell>
          <cell r="L327" t="str">
            <v>경   비</v>
          </cell>
          <cell r="M327" t="str">
            <v>합   계</v>
          </cell>
          <cell r="N327" t="e">
            <v>#N/A</v>
          </cell>
        </row>
        <row r="328">
          <cell r="A328" t="str">
            <v>접지용 전선 (GV 22㎟)</v>
          </cell>
          <cell r="B328" t="str">
            <v>단       위 :M</v>
          </cell>
          <cell r="C328" t="str">
            <v>단       위 :</v>
          </cell>
          <cell r="D328" t="str">
            <v>M</v>
          </cell>
          <cell r="H328">
            <v>982</v>
          </cell>
          <cell r="J328">
            <v>2742</v>
          </cell>
          <cell r="L328">
            <v>29</v>
          </cell>
          <cell r="M328">
            <v>3753</v>
          </cell>
          <cell r="N328" t="str">
            <v>제19호표 참조</v>
          </cell>
        </row>
        <row r="329">
          <cell r="B329" t="str">
            <v>명      칭규    격</v>
          </cell>
          <cell r="C329" t="str">
            <v>명      칭</v>
          </cell>
          <cell r="D329" t="str">
            <v>규    격</v>
          </cell>
          <cell r="E329" t="str">
            <v>수 량</v>
          </cell>
          <cell r="F329" t="str">
            <v>단위</v>
          </cell>
          <cell r="G329" t="str">
            <v>노   무   비</v>
          </cell>
          <cell r="I329" t="str">
            <v>재   료   비</v>
          </cell>
          <cell r="K329" t="str">
            <v>경      비</v>
          </cell>
          <cell r="M329" t="str">
            <v>비 고</v>
          </cell>
          <cell r="N329" t="e">
            <v>#N/A</v>
          </cell>
        </row>
        <row r="330">
          <cell r="B330" t="str">
            <v/>
          </cell>
          <cell r="G330" t="str">
            <v>단    가</v>
          </cell>
          <cell r="H330" t="str">
            <v>금    액</v>
          </cell>
          <cell r="I330" t="str">
            <v>단    가</v>
          </cell>
          <cell r="J330" t="str">
            <v>금    액</v>
          </cell>
          <cell r="K330" t="str">
            <v>단    가</v>
          </cell>
          <cell r="L330" t="str">
            <v>금    액</v>
          </cell>
          <cell r="N330" t="e">
            <v>#N/A</v>
          </cell>
        </row>
        <row r="331">
          <cell r="B331" t="str">
            <v>접지용 전선GV 22㎟</v>
          </cell>
          <cell r="C331" t="str">
            <v>접지용 전선</v>
          </cell>
          <cell r="D331" t="str">
            <v>GV 22㎟</v>
          </cell>
          <cell r="E331">
            <v>1.05</v>
          </cell>
          <cell r="F331" t="str">
            <v>M</v>
          </cell>
          <cell r="G331">
            <v>0</v>
          </cell>
          <cell r="H331">
            <v>0</v>
          </cell>
          <cell r="I331">
            <v>2561</v>
          </cell>
          <cell r="J331">
            <v>2689</v>
          </cell>
          <cell r="N331" t="e">
            <v>#N/A</v>
          </cell>
        </row>
        <row r="332">
          <cell r="B332" t="str">
            <v>내선전공</v>
          </cell>
          <cell r="D332" t="str">
            <v>내선전공</v>
          </cell>
          <cell r="E332">
            <v>1.2E-2</v>
          </cell>
          <cell r="F332" t="str">
            <v>인</v>
          </cell>
          <cell r="G332">
            <v>81852</v>
          </cell>
          <cell r="H332">
            <v>982</v>
          </cell>
          <cell r="I332">
            <v>0</v>
          </cell>
          <cell r="J332">
            <v>0</v>
          </cell>
          <cell r="N332">
            <v>81852</v>
          </cell>
        </row>
        <row r="333">
          <cell r="B333" t="str">
            <v/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L333">
            <v>0</v>
          </cell>
          <cell r="N333" t="e">
            <v>#N/A</v>
          </cell>
        </row>
        <row r="334">
          <cell r="B334" t="str">
            <v>잡재료비재료비의 2%</v>
          </cell>
          <cell r="C334" t="str">
            <v>잡재료비</v>
          </cell>
          <cell r="D334" t="str">
            <v>재료비의 2%</v>
          </cell>
          <cell r="E334">
            <v>1</v>
          </cell>
          <cell r="F334" t="str">
            <v>식</v>
          </cell>
          <cell r="G334">
            <v>0</v>
          </cell>
          <cell r="H334">
            <v>0</v>
          </cell>
          <cell r="I334">
            <v>0</v>
          </cell>
          <cell r="J334">
            <v>53</v>
          </cell>
          <cell r="L334">
            <v>0</v>
          </cell>
          <cell r="N334" t="e">
            <v>#N/A</v>
          </cell>
        </row>
        <row r="335">
          <cell r="B335" t="str">
            <v/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L335">
            <v>0</v>
          </cell>
          <cell r="N335" t="e">
            <v>#N/A</v>
          </cell>
        </row>
        <row r="336">
          <cell r="B336" t="str">
            <v>공구손료노무비의 3%</v>
          </cell>
          <cell r="C336" t="str">
            <v>공구손료</v>
          </cell>
          <cell r="D336" t="str">
            <v>노무비의 3%</v>
          </cell>
          <cell r="E336">
            <v>1</v>
          </cell>
          <cell r="F336" t="str">
            <v>식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L336">
            <v>29</v>
          </cell>
          <cell r="N336" t="e">
            <v>#N/A</v>
          </cell>
        </row>
        <row r="337">
          <cell r="B337" t="str">
            <v/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L337">
            <v>0</v>
          </cell>
          <cell r="N337" t="e">
            <v>#N/A</v>
          </cell>
        </row>
        <row r="338">
          <cell r="B338" t="str">
            <v/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L338">
            <v>0</v>
          </cell>
          <cell r="N338" t="e">
            <v>#N/A</v>
          </cell>
        </row>
        <row r="339">
          <cell r="B339" t="str">
            <v/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L339">
            <v>0</v>
          </cell>
          <cell r="N339" t="e">
            <v>#N/A</v>
          </cell>
        </row>
        <row r="340">
          <cell r="B340" t="str">
            <v/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L340">
            <v>0</v>
          </cell>
          <cell r="N340" t="e">
            <v>#N/A</v>
          </cell>
        </row>
        <row r="341">
          <cell r="B341" t="str">
            <v/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L341">
            <v>0</v>
          </cell>
          <cell r="N341" t="e">
            <v>#N/A</v>
          </cell>
        </row>
        <row r="342">
          <cell r="B342" t="str">
            <v/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L342">
            <v>0</v>
          </cell>
          <cell r="N342" t="e">
            <v>#N/A</v>
          </cell>
        </row>
        <row r="343">
          <cell r="B343" t="str">
            <v>일   위   대   가   표</v>
          </cell>
          <cell r="C343" t="str">
            <v>일   위   대   가   표</v>
          </cell>
          <cell r="N343" t="e">
            <v>#N/A</v>
          </cell>
        </row>
        <row r="344">
          <cell r="A344">
            <v>20</v>
          </cell>
          <cell r="B344" t="str">
            <v>항 목 번 호 :제20호표 (전기 3-72 적용)</v>
          </cell>
          <cell r="C344" t="str">
            <v>항 목 번 호 :</v>
          </cell>
          <cell r="D344" t="str">
            <v>제20호표 (전기 3-72 적용)</v>
          </cell>
          <cell r="N344" t="e">
            <v>#N/A</v>
          </cell>
        </row>
        <row r="345">
          <cell r="A345" t="str">
            <v>N20</v>
          </cell>
          <cell r="B345" t="str">
            <v>공       종 :접지용 전선 (GV 3.5㎟)</v>
          </cell>
          <cell r="C345" t="str">
            <v>공       종 :</v>
          </cell>
          <cell r="D345" t="str">
            <v>접지용 전선 (GV 3.5㎟)</v>
          </cell>
          <cell r="H345" t="str">
            <v>노 무 비</v>
          </cell>
          <cell r="J345" t="str">
            <v>재 료 비</v>
          </cell>
          <cell r="L345" t="str">
            <v>경   비</v>
          </cell>
          <cell r="M345" t="str">
            <v>합   계</v>
          </cell>
          <cell r="N345" t="e">
            <v>#N/A</v>
          </cell>
        </row>
        <row r="346">
          <cell r="A346" t="str">
            <v>접지용 전선 (GV 3.5㎟)</v>
          </cell>
          <cell r="B346" t="str">
            <v>단       위 :M</v>
          </cell>
          <cell r="C346" t="str">
            <v>단       위 :</v>
          </cell>
          <cell r="D346" t="str">
            <v>M</v>
          </cell>
          <cell r="H346">
            <v>818</v>
          </cell>
          <cell r="J346">
            <v>522</v>
          </cell>
          <cell r="L346">
            <v>24</v>
          </cell>
          <cell r="M346">
            <v>1364</v>
          </cell>
          <cell r="N346" t="str">
            <v>제20호표 참조</v>
          </cell>
        </row>
        <row r="347">
          <cell r="B347" t="str">
            <v>명      칭규    격</v>
          </cell>
          <cell r="C347" t="str">
            <v>명      칭</v>
          </cell>
          <cell r="D347" t="str">
            <v>규    격</v>
          </cell>
          <cell r="E347" t="str">
            <v>수 량</v>
          </cell>
          <cell r="F347" t="str">
            <v>단위</v>
          </cell>
          <cell r="G347" t="str">
            <v>노   무   비</v>
          </cell>
          <cell r="I347" t="str">
            <v>재   료   비</v>
          </cell>
          <cell r="K347" t="str">
            <v>경      비</v>
          </cell>
          <cell r="M347" t="str">
            <v>비 고</v>
          </cell>
          <cell r="N347" t="e">
            <v>#N/A</v>
          </cell>
        </row>
        <row r="348">
          <cell r="B348" t="str">
            <v/>
          </cell>
          <cell r="G348" t="str">
            <v>단    가</v>
          </cell>
          <cell r="H348" t="str">
            <v>금    액</v>
          </cell>
          <cell r="I348" t="str">
            <v>단    가</v>
          </cell>
          <cell r="J348" t="str">
            <v>금    액</v>
          </cell>
          <cell r="K348" t="str">
            <v>단    가</v>
          </cell>
          <cell r="L348" t="str">
            <v>금    액</v>
          </cell>
          <cell r="N348" t="e">
            <v>#N/A</v>
          </cell>
        </row>
        <row r="349">
          <cell r="B349" t="str">
            <v>접지용 전선GV 3.5㎟</v>
          </cell>
          <cell r="C349" t="str">
            <v>접지용 전선</v>
          </cell>
          <cell r="D349" t="str">
            <v>GV 3.5㎟</v>
          </cell>
          <cell r="E349">
            <v>1.05</v>
          </cell>
          <cell r="F349" t="str">
            <v>M</v>
          </cell>
          <cell r="G349">
            <v>0</v>
          </cell>
          <cell r="H349">
            <v>0</v>
          </cell>
          <cell r="I349">
            <v>488</v>
          </cell>
          <cell r="J349">
            <v>512</v>
          </cell>
          <cell r="N349" t="e">
            <v>#N/A</v>
          </cell>
        </row>
        <row r="350">
          <cell r="B350" t="str">
            <v>내선전공</v>
          </cell>
          <cell r="D350" t="str">
            <v>내선전공</v>
          </cell>
          <cell r="E350">
            <v>0.01</v>
          </cell>
          <cell r="F350" t="str">
            <v>인</v>
          </cell>
          <cell r="G350">
            <v>81852</v>
          </cell>
          <cell r="H350">
            <v>818</v>
          </cell>
          <cell r="I350">
            <v>0</v>
          </cell>
          <cell r="J350">
            <v>0</v>
          </cell>
          <cell r="N350">
            <v>81852</v>
          </cell>
        </row>
        <row r="351">
          <cell r="B351" t="str">
            <v/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L351">
            <v>0</v>
          </cell>
          <cell r="N351" t="e">
            <v>#N/A</v>
          </cell>
        </row>
        <row r="352">
          <cell r="B352" t="str">
            <v>잡재료비재료비의 2%</v>
          </cell>
          <cell r="C352" t="str">
            <v>잡재료비</v>
          </cell>
          <cell r="D352" t="str">
            <v>재료비의 2%</v>
          </cell>
          <cell r="E352">
            <v>1</v>
          </cell>
          <cell r="F352" t="str">
            <v>식</v>
          </cell>
          <cell r="G352">
            <v>0</v>
          </cell>
          <cell r="H352">
            <v>0</v>
          </cell>
          <cell r="I352">
            <v>0</v>
          </cell>
          <cell r="J352">
            <v>10</v>
          </cell>
          <cell r="L352">
            <v>0</v>
          </cell>
          <cell r="N352" t="e">
            <v>#N/A</v>
          </cell>
        </row>
        <row r="353">
          <cell r="B353" t="str">
            <v/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L353">
            <v>0</v>
          </cell>
          <cell r="N353" t="e">
            <v>#N/A</v>
          </cell>
        </row>
        <row r="354">
          <cell r="B354" t="str">
            <v>공구손료노무비의 3%</v>
          </cell>
          <cell r="C354" t="str">
            <v>공구손료</v>
          </cell>
          <cell r="D354" t="str">
            <v>노무비의 3%</v>
          </cell>
          <cell r="E354">
            <v>1</v>
          </cell>
          <cell r="F354" t="str">
            <v>식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L354">
            <v>24</v>
          </cell>
          <cell r="N354" t="e">
            <v>#N/A</v>
          </cell>
        </row>
        <row r="355">
          <cell r="B355" t="str">
            <v/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L355">
            <v>0</v>
          </cell>
          <cell r="N355" t="e">
            <v>#N/A</v>
          </cell>
        </row>
        <row r="356">
          <cell r="B356" t="str">
            <v/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L356">
            <v>0</v>
          </cell>
          <cell r="N356" t="e">
            <v>#N/A</v>
          </cell>
        </row>
        <row r="357">
          <cell r="B357" t="str">
            <v/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L357">
            <v>0</v>
          </cell>
          <cell r="N357" t="e">
            <v>#N/A</v>
          </cell>
        </row>
        <row r="358">
          <cell r="B358" t="str">
            <v/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L358">
            <v>0</v>
          </cell>
          <cell r="N358" t="e">
            <v>#N/A</v>
          </cell>
        </row>
        <row r="359">
          <cell r="B359" t="str">
            <v/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L359">
            <v>0</v>
          </cell>
          <cell r="N359" t="e">
            <v>#N/A</v>
          </cell>
        </row>
        <row r="360">
          <cell r="B360" t="str">
            <v/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L360">
            <v>0</v>
          </cell>
          <cell r="N360" t="e">
            <v>#N/A</v>
          </cell>
        </row>
        <row r="361">
          <cell r="B361" t="str">
            <v>일   위   대   가   표</v>
          </cell>
          <cell r="C361" t="str">
            <v>일   위   대   가   표</v>
          </cell>
          <cell r="N361" t="e">
            <v>#N/A</v>
          </cell>
        </row>
        <row r="362">
          <cell r="A362">
            <v>21</v>
          </cell>
          <cell r="B362" t="str">
            <v>항 목 번 호 :제21호표  (전기 7-18 적용)</v>
          </cell>
          <cell r="C362" t="str">
            <v>항 목 번 호 :</v>
          </cell>
          <cell r="D362" t="str">
            <v>제21호표  (전기 7-18 적용)</v>
          </cell>
          <cell r="N362" t="e">
            <v>#N/A</v>
          </cell>
        </row>
        <row r="363">
          <cell r="A363" t="str">
            <v>N21</v>
          </cell>
          <cell r="B363" t="str">
            <v>공       종 :ST 노말밴드 (28C)</v>
          </cell>
          <cell r="C363" t="str">
            <v>공       종 :</v>
          </cell>
          <cell r="D363" t="str">
            <v>ST 노말밴드 (28C)</v>
          </cell>
          <cell r="H363" t="str">
            <v>노 무 비</v>
          </cell>
          <cell r="J363" t="str">
            <v>재 료 비</v>
          </cell>
          <cell r="L363" t="str">
            <v>경   비</v>
          </cell>
          <cell r="M363" t="str">
            <v>합   계</v>
          </cell>
          <cell r="N363" t="e">
            <v>#N/A</v>
          </cell>
        </row>
        <row r="364">
          <cell r="A364" t="str">
            <v>ST 노말밴드 (28C)</v>
          </cell>
          <cell r="B364" t="str">
            <v>단       위 :개</v>
          </cell>
          <cell r="C364" t="str">
            <v>단       위 :</v>
          </cell>
          <cell r="D364" t="str">
            <v>개</v>
          </cell>
          <cell r="H364">
            <v>3274</v>
          </cell>
          <cell r="J364">
            <v>2269</v>
          </cell>
          <cell r="L364">
            <v>98</v>
          </cell>
          <cell r="M364">
            <v>5641</v>
          </cell>
          <cell r="N364" t="str">
            <v>제21호표 참조</v>
          </cell>
        </row>
        <row r="365">
          <cell r="B365" t="str">
            <v>명      칭규    격</v>
          </cell>
          <cell r="C365" t="str">
            <v>명      칭</v>
          </cell>
          <cell r="D365" t="str">
            <v>규    격</v>
          </cell>
          <cell r="E365" t="str">
            <v>수 량</v>
          </cell>
          <cell r="F365" t="str">
            <v>단위</v>
          </cell>
          <cell r="G365" t="str">
            <v>노   무   비</v>
          </cell>
          <cell r="I365" t="str">
            <v>재   료   비</v>
          </cell>
          <cell r="K365" t="str">
            <v>경      비</v>
          </cell>
          <cell r="M365" t="str">
            <v>비 고</v>
          </cell>
          <cell r="N365" t="e">
            <v>#N/A</v>
          </cell>
        </row>
        <row r="366">
          <cell r="B366" t="str">
            <v/>
          </cell>
          <cell r="G366" t="str">
            <v>단    가</v>
          </cell>
          <cell r="H366" t="str">
            <v>금    액</v>
          </cell>
          <cell r="I366" t="str">
            <v>단    가</v>
          </cell>
          <cell r="J366" t="str">
            <v>금    액</v>
          </cell>
          <cell r="K366" t="str">
            <v>단    가</v>
          </cell>
          <cell r="L366" t="str">
            <v>금    액</v>
          </cell>
          <cell r="N366" t="e">
            <v>#N/A</v>
          </cell>
        </row>
        <row r="367">
          <cell r="B367" t="str">
            <v>ST 노말밴드28C</v>
          </cell>
          <cell r="C367" t="str">
            <v>ST 노말밴드</v>
          </cell>
          <cell r="D367" t="str">
            <v>28C</v>
          </cell>
          <cell r="E367">
            <v>1</v>
          </cell>
          <cell r="F367" t="str">
            <v>개</v>
          </cell>
          <cell r="G367">
            <v>0</v>
          </cell>
          <cell r="H367">
            <v>0</v>
          </cell>
          <cell r="I367">
            <v>1940</v>
          </cell>
          <cell r="J367">
            <v>1940</v>
          </cell>
          <cell r="N367" t="e">
            <v>#N/A</v>
          </cell>
        </row>
        <row r="368">
          <cell r="B368" t="str">
            <v>내선전공</v>
          </cell>
          <cell r="D368" t="str">
            <v>내선전공</v>
          </cell>
          <cell r="E368">
            <v>0.04</v>
          </cell>
          <cell r="F368" t="str">
            <v>인</v>
          </cell>
          <cell r="G368">
            <v>81852</v>
          </cell>
          <cell r="H368">
            <v>3274</v>
          </cell>
          <cell r="I368">
            <v>0</v>
          </cell>
          <cell r="J368">
            <v>0</v>
          </cell>
          <cell r="N368">
            <v>81852</v>
          </cell>
        </row>
        <row r="369">
          <cell r="B369" t="str">
            <v/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L369">
            <v>0</v>
          </cell>
          <cell r="N369" t="e">
            <v>#N/A</v>
          </cell>
        </row>
        <row r="370">
          <cell r="B370" t="str">
            <v>전선관 부속자재재료비의 15%</v>
          </cell>
          <cell r="C370" t="str">
            <v>전선관 부속자재</v>
          </cell>
          <cell r="D370" t="str">
            <v>재료비의 15%</v>
          </cell>
          <cell r="E370">
            <v>1</v>
          </cell>
          <cell r="F370" t="str">
            <v>식</v>
          </cell>
          <cell r="G370">
            <v>0</v>
          </cell>
          <cell r="H370">
            <v>0</v>
          </cell>
          <cell r="I370">
            <v>0</v>
          </cell>
          <cell r="J370">
            <v>291</v>
          </cell>
          <cell r="L370">
            <v>0</v>
          </cell>
          <cell r="N370" t="e">
            <v>#N/A</v>
          </cell>
        </row>
        <row r="371">
          <cell r="B371" t="str">
            <v>잡재료비재료비의 2%</v>
          </cell>
          <cell r="C371" t="str">
            <v>잡재료비</v>
          </cell>
          <cell r="D371" t="str">
            <v>재료비의 2%</v>
          </cell>
          <cell r="E371">
            <v>1</v>
          </cell>
          <cell r="F371" t="str">
            <v>식</v>
          </cell>
          <cell r="G371">
            <v>0</v>
          </cell>
          <cell r="H371">
            <v>0</v>
          </cell>
          <cell r="I371">
            <v>0</v>
          </cell>
          <cell r="J371">
            <v>38</v>
          </cell>
          <cell r="L371">
            <v>0</v>
          </cell>
          <cell r="N371" t="e">
            <v>#N/A</v>
          </cell>
        </row>
        <row r="372">
          <cell r="B372" t="str">
            <v/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L372">
            <v>0</v>
          </cell>
          <cell r="N372" t="e">
            <v>#N/A</v>
          </cell>
        </row>
        <row r="373">
          <cell r="B373" t="str">
            <v>공구손료노무비의 3%</v>
          </cell>
          <cell r="C373" t="str">
            <v>공구손료</v>
          </cell>
          <cell r="D373" t="str">
            <v>노무비의 3%</v>
          </cell>
          <cell r="E373">
            <v>1</v>
          </cell>
          <cell r="F373" t="str">
            <v>식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L373">
            <v>98</v>
          </cell>
          <cell r="N373" t="e">
            <v>#N/A</v>
          </cell>
        </row>
        <row r="374">
          <cell r="B374" t="str">
            <v/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L374">
            <v>0</v>
          </cell>
          <cell r="N374" t="e">
            <v>#N/A</v>
          </cell>
        </row>
        <row r="375">
          <cell r="B375" t="str">
            <v/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L375">
            <v>0</v>
          </cell>
          <cell r="N375" t="e">
            <v>#N/A</v>
          </cell>
        </row>
        <row r="376">
          <cell r="B376" t="str">
            <v/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L376">
            <v>0</v>
          </cell>
          <cell r="N376" t="e">
            <v>#N/A</v>
          </cell>
        </row>
        <row r="377">
          <cell r="B377" t="str">
            <v/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L377">
            <v>0</v>
          </cell>
          <cell r="N377" t="e">
            <v>#N/A</v>
          </cell>
        </row>
        <row r="378">
          <cell r="B378" t="str">
            <v/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L378">
            <v>0</v>
          </cell>
          <cell r="N378" t="e">
            <v>#N/A</v>
          </cell>
        </row>
        <row r="379">
          <cell r="B379" t="str">
            <v>일   위   대   가   표</v>
          </cell>
          <cell r="C379" t="str">
            <v>일   위   대   가   표</v>
          </cell>
          <cell r="N379" t="e">
            <v>#N/A</v>
          </cell>
        </row>
        <row r="380">
          <cell r="A380">
            <v>22</v>
          </cell>
          <cell r="B380" t="str">
            <v>항 목 번 호 :제22호표 (전기 7-3 적용)</v>
          </cell>
          <cell r="C380" t="str">
            <v>항 목 번 호 :</v>
          </cell>
          <cell r="D380" t="str">
            <v>제22호표 (전기 7-3 적용)</v>
          </cell>
          <cell r="N380" t="e">
            <v>#N/A</v>
          </cell>
        </row>
        <row r="381">
          <cell r="A381" t="str">
            <v>N22</v>
          </cell>
          <cell r="B381" t="str">
            <v>공       종 :풀박스 (200 x 200 x 200)</v>
          </cell>
          <cell r="C381" t="str">
            <v>공       종 :</v>
          </cell>
          <cell r="D381" t="str">
            <v>풀박스 (200 x 200 x 200)</v>
          </cell>
          <cell r="H381" t="str">
            <v>노 무 비</v>
          </cell>
          <cell r="J381" t="str">
            <v>재 료 비</v>
          </cell>
          <cell r="L381" t="str">
            <v>경   비</v>
          </cell>
          <cell r="M381" t="str">
            <v>합   계</v>
          </cell>
          <cell r="N381" t="e">
            <v>#N/A</v>
          </cell>
        </row>
        <row r="382">
          <cell r="A382" t="str">
            <v>풀박스 (200 x 200 x 200)</v>
          </cell>
          <cell r="B382" t="str">
            <v>단       위 :개</v>
          </cell>
          <cell r="C382" t="str">
            <v>단       위 :</v>
          </cell>
          <cell r="D382" t="str">
            <v>개</v>
          </cell>
          <cell r="H382">
            <v>54022</v>
          </cell>
          <cell r="J382">
            <v>4850</v>
          </cell>
          <cell r="L382">
            <v>1620</v>
          </cell>
          <cell r="M382">
            <v>60492</v>
          </cell>
          <cell r="N382" t="str">
            <v>제22호표 참조</v>
          </cell>
        </row>
        <row r="383">
          <cell r="B383" t="str">
            <v>명      칭규    격</v>
          </cell>
          <cell r="C383" t="str">
            <v>명      칭</v>
          </cell>
          <cell r="D383" t="str">
            <v>규    격</v>
          </cell>
          <cell r="E383" t="str">
            <v>수 량</v>
          </cell>
          <cell r="F383" t="str">
            <v>단위</v>
          </cell>
          <cell r="G383" t="str">
            <v>노   무   비</v>
          </cell>
          <cell r="I383" t="str">
            <v>재   료   비</v>
          </cell>
          <cell r="K383" t="str">
            <v>경      비</v>
          </cell>
          <cell r="M383" t="str">
            <v>비 고</v>
          </cell>
          <cell r="N383" t="e">
            <v>#N/A</v>
          </cell>
        </row>
        <row r="384">
          <cell r="B384" t="str">
            <v/>
          </cell>
          <cell r="G384" t="str">
            <v>단    가</v>
          </cell>
          <cell r="H384" t="str">
            <v>금    액</v>
          </cell>
          <cell r="I384" t="str">
            <v>단    가</v>
          </cell>
          <cell r="J384" t="str">
            <v>금    액</v>
          </cell>
          <cell r="K384" t="str">
            <v>단    가</v>
          </cell>
          <cell r="L384" t="str">
            <v>금    액</v>
          </cell>
          <cell r="N384" t="e">
            <v>#N/A</v>
          </cell>
        </row>
        <row r="385">
          <cell r="B385" t="str">
            <v>풀박스200 x 200 x 200</v>
          </cell>
          <cell r="C385" t="str">
            <v>풀박스</v>
          </cell>
          <cell r="D385" t="str">
            <v>200 x 200 x 200</v>
          </cell>
          <cell r="E385">
            <v>1</v>
          </cell>
          <cell r="F385" t="str">
            <v>개</v>
          </cell>
          <cell r="G385">
            <v>0</v>
          </cell>
          <cell r="H385">
            <v>0</v>
          </cell>
          <cell r="I385">
            <v>4850</v>
          </cell>
          <cell r="J385">
            <v>4850</v>
          </cell>
          <cell r="N385" t="e">
            <v>#N/A</v>
          </cell>
        </row>
        <row r="386">
          <cell r="B386" t="str">
            <v>내선전공</v>
          </cell>
          <cell r="D386" t="str">
            <v>내선전공</v>
          </cell>
          <cell r="E386">
            <v>0.66</v>
          </cell>
          <cell r="F386" t="str">
            <v>인</v>
          </cell>
          <cell r="G386">
            <v>81852</v>
          </cell>
          <cell r="H386">
            <v>54022</v>
          </cell>
          <cell r="I386">
            <v>0</v>
          </cell>
          <cell r="J386">
            <v>0</v>
          </cell>
          <cell r="N386">
            <v>81852</v>
          </cell>
        </row>
        <row r="387">
          <cell r="B387" t="str">
            <v/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N387" t="e">
            <v>#N/A</v>
          </cell>
        </row>
        <row r="388">
          <cell r="B388" t="str">
            <v>공구손료노무비의 3%</v>
          </cell>
          <cell r="C388" t="str">
            <v>공구손료</v>
          </cell>
          <cell r="D388" t="str">
            <v>노무비의 3%</v>
          </cell>
          <cell r="E388">
            <v>1</v>
          </cell>
          <cell r="F388" t="str">
            <v>식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L388">
            <v>1620</v>
          </cell>
          <cell r="N388" t="e">
            <v>#N/A</v>
          </cell>
        </row>
        <row r="389">
          <cell r="B389" t="str">
            <v/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N389" t="e">
            <v>#N/A</v>
          </cell>
        </row>
        <row r="390">
          <cell r="B390" t="str">
            <v/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N390" t="e">
            <v>#N/A</v>
          </cell>
        </row>
        <row r="391">
          <cell r="B391" t="str">
            <v/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N391" t="e">
            <v>#N/A</v>
          </cell>
        </row>
        <row r="392">
          <cell r="B392" t="str">
            <v/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N392" t="e">
            <v>#N/A</v>
          </cell>
        </row>
        <row r="393">
          <cell r="B393" t="str">
            <v/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N393" t="e">
            <v>#N/A</v>
          </cell>
        </row>
        <row r="394">
          <cell r="B394" t="str">
            <v/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N394" t="e">
            <v>#N/A</v>
          </cell>
        </row>
        <row r="395">
          <cell r="B395" t="str">
            <v/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N395" t="e">
            <v>#N/A</v>
          </cell>
        </row>
        <row r="396">
          <cell r="B396" t="str">
            <v/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L396">
            <v>0</v>
          </cell>
          <cell r="N396" t="e">
            <v>#N/A</v>
          </cell>
        </row>
        <row r="397">
          <cell r="B397" t="str">
            <v>일   위   대   가   표</v>
          </cell>
          <cell r="C397" t="str">
            <v>일   위   대   가   표</v>
          </cell>
          <cell r="N397" t="e">
            <v>#N/A</v>
          </cell>
        </row>
        <row r="398">
          <cell r="A398">
            <v>23</v>
          </cell>
          <cell r="B398" t="str">
            <v>항 목 번 호 :제23호표 (통신 3-1-19 적용)</v>
          </cell>
          <cell r="C398" t="str">
            <v>항 목 번 호 :</v>
          </cell>
          <cell r="D398" t="str">
            <v>제23호표 (통신 3-1-19 적용)</v>
          </cell>
          <cell r="N398" t="e">
            <v>#N/A</v>
          </cell>
        </row>
        <row r="399">
          <cell r="A399" t="str">
            <v>N23</v>
          </cell>
          <cell r="B399" t="str">
            <v>공       종 :경고표시 테이프 설치</v>
          </cell>
          <cell r="C399" t="str">
            <v>공       종 :</v>
          </cell>
          <cell r="D399" t="str">
            <v>경고표시 테이프 설치</v>
          </cell>
          <cell r="H399" t="str">
            <v>노 무 비</v>
          </cell>
          <cell r="J399" t="str">
            <v>재 료 비</v>
          </cell>
          <cell r="L399" t="str">
            <v>경   비</v>
          </cell>
          <cell r="M399" t="str">
            <v>합   계</v>
          </cell>
          <cell r="N399" t="e">
            <v>#N/A</v>
          </cell>
        </row>
        <row r="400">
          <cell r="A400" t="str">
            <v>경고표시 테이프 설치</v>
          </cell>
          <cell r="B400" t="str">
            <v>단       위 :M</v>
          </cell>
          <cell r="C400" t="str">
            <v>단       위 :</v>
          </cell>
          <cell r="D400" t="str">
            <v>M</v>
          </cell>
          <cell r="H400">
            <v>113</v>
          </cell>
          <cell r="J400">
            <v>0</v>
          </cell>
          <cell r="L400">
            <v>3</v>
          </cell>
          <cell r="M400">
            <v>116</v>
          </cell>
          <cell r="N400" t="str">
            <v>제23호표 참조</v>
          </cell>
        </row>
        <row r="401">
          <cell r="B401" t="str">
            <v>명      칭규    격</v>
          </cell>
          <cell r="C401" t="str">
            <v>명      칭</v>
          </cell>
          <cell r="D401" t="str">
            <v>규    격</v>
          </cell>
          <cell r="E401" t="str">
            <v>수 량</v>
          </cell>
          <cell r="F401" t="str">
            <v>단위</v>
          </cell>
          <cell r="G401" t="str">
            <v>노   무   비</v>
          </cell>
          <cell r="I401" t="str">
            <v>재   료   비</v>
          </cell>
          <cell r="K401" t="str">
            <v>경      비</v>
          </cell>
          <cell r="M401" t="str">
            <v>비 고</v>
          </cell>
          <cell r="N401" t="e">
            <v>#N/A</v>
          </cell>
        </row>
        <row r="402">
          <cell r="B402" t="str">
            <v/>
          </cell>
          <cell r="G402" t="str">
            <v>단    가</v>
          </cell>
          <cell r="H402" t="str">
            <v>금    액</v>
          </cell>
          <cell r="I402" t="str">
            <v>단    가</v>
          </cell>
          <cell r="J402" t="str">
            <v>금    액</v>
          </cell>
          <cell r="K402" t="str">
            <v>단    가</v>
          </cell>
          <cell r="L402" t="str">
            <v>금    액</v>
          </cell>
          <cell r="N402" t="e">
            <v>#N/A</v>
          </cell>
        </row>
        <row r="403">
          <cell r="B403" t="str">
            <v>경고테이프200×250</v>
          </cell>
          <cell r="C403" t="str">
            <v>경고테이프</v>
          </cell>
          <cell r="D403" t="str">
            <v>200×250</v>
          </cell>
          <cell r="E403">
            <v>1</v>
          </cell>
          <cell r="F403" t="str">
            <v>M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N403" t="e">
            <v>#N/A</v>
          </cell>
        </row>
        <row r="404">
          <cell r="B404" t="str">
            <v>보통인부</v>
          </cell>
          <cell r="D404" t="str">
            <v>보통인부</v>
          </cell>
          <cell r="E404">
            <v>2E-3</v>
          </cell>
          <cell r="F404" t="str">
            <v>인</v>
          </cell>
          <cell r="G404">
            <v>56822</v>
          </cell>
          <cell r="H404">
            <v>113</v>
          </cell>
          <cell r="I404">
            <v>0</v>
          </cell>
          <cell r="J404">
            <v>0</v>
          </cell>
          <cell r="N404">
            <v>56822</v>
          </cell>
        </row>
        <row r="405">
          <cell r="B405" t="str">
            <v/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N405" t="e">
            <v>#N/A</v>
          </cell>
        </row>
        <row r="406">
          <cell r="B406" t="str">
            <v>공구손료노무비의 3%</v>
          </cell>
          <cell r="C406" t="str">
            <v>공구손료</v>
          </cell>
          <cell r="D406" t="str">
            <v>노무비의 3%</v>
          </cell>
          <cell r="E406">
            <v>1</v>
          </cell>
          <cell r="F406" t="str">
            <v>식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L406">
            <v>3</v>
          </cell>
          <cell r="N406" t="e">
            <v>#N/A</v>
          </cell>
        </row>
        <row r="407">
          <cell r="B407" t="str">
            <v/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N407" t="e">
            <v>#N/A</v>
          </cell>
        </row>
        <row r="408">
          <cell r="B408" t="str">
            <v/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N408" t="e">
            <v>#N/A</v>
          </cell>
        </row>
        <row r="409">
          <cell r="B409" t="str">
            <v/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N409" t="e">
            <v>#N/A</v>
          </cell>
        </row>
        <row r="411">
          <cell r="B411" t="str">
            <v/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N411" t="e">
            <v>#N/A</v>
          </cell>
        </row>
        <row r="412">
          <cell r="B412" t="str">
            <v/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N412" t="e">
            <v>#N/A</v>
          </cell>
        </row>
        <row r="413">
          <cell r="B413" t="str">
            <v/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N413" t="e">
            <v>#N/A</v>
          </cell>
        </row>
        <row r="414">
          <cell r="B414" t="str">
            <v/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L414">
            <v>0</v>
          </cell>
          <cell r="N414" t="e">
            <v>#N/A</v>
          </cell>
        </row>
        <row r="415">
          <cell r="B415" t="str">
            <v>일   위   대   가   표</v>
          </cell>
          <cell r="C415" t="str">
            <v>일   위   대   가   표</v>
          </cell>
          <cell r="N415" t="e">
            <v>#N/A</v>
          </cell>
        </row>
        <row r="416">
          <cell r="A416">
            <v>24</v>
          </cell>
          <cell r="B416" t="str">
            <v>항 목 번 호 :제24호표 (토목 일위 적용)</v>
          </cell>
          <cell r="C416" t="str">
            <v>항 목 번 호 :</v>
          </cell>
          <cell r="D416" t="str">
            <v>제24호표 (토목 일위 적용)</v>
          </cell>
          <cell r="N416" t="e">
            <v>#N/A</v>
          </cell>
        </row>
        <row r="417">
          <cell r="A417" t="str">
            <v>N24</v>
          </cell>
          <cell r="B417" t="str">
            <v>공       종 :옥외 토사 구간공사</v>
          </cell>
          <cell r="C417" t="str">
            <v>공       종 :</v>
          </cell>
          <cell r="D417" t="str">
            <v>옥외 토사 구간공사</v>
          </cell>
          <cell r="H417" t="str">
            <v>노 무 비</v>
          </cell>
          <cell r="J417" t="str">
            <v>재 료 비</v>
          </cell>
          <cell r="L417" t="str">
            <v>경   비</v>
          </cell>
          <cell r="M417" t="str">
            <v>합   계</v>
          </cell>
          <cell r="N417" t="e">
            <v>#N/A</v>
          </cell>
        </row>
        <row r="418">
          <cell r="A418" t="str">
            <v>옥외 토사 구간공사</v>
          </cell>
          <cell r="B418" t="str">
            <v>단       위 :M</v>
          </cell>
          <cell r="C418" t="str">
            <v>단       위 :</v>
          </cell>
          <cell r="D418" t="str">
            <v>M</v>
          </cell>
          <cell r="H418">
            <v>6017</v>
          </cell>
          <cell r="J418">
            <v>62</v>
          </cell>
          <cell r="L418">
            <v>27</v>
          </cell>
          <cell r="M418">
            <v>6106</v>
          </cell>
          <cell r="N418" t="str">
            <v>제24호표 참조</v>
          </cell>
        </row>
        <row r="419">
          <cell r="B419" t="str">
            <v>명      칭규    격</v>
          </cell>
          <cell r="C419" t="str">
            <v>명      칭</v>
          </cell>
          <cell r="D419" t="str">
            <v>규    격</v>
          </cell>
          <cell r="E419" t="str">
            <v>수 량</v>
          </cell>
          <cell r="F419" t="str">
            <v>단위</v>
          </cell>
          <cell r="G419" t="str">
            <v>노   무   비</v>
          </cell>
          <cell r="I419" t="str">
            <v>재   료   비</v>
          </cell>
          <cell r="K419" t="str">
            <v>경      비</v>
          </cell>
          <cell r="M419" t="str">
            <v>비 고</v>
          </cell>
          <cell r="N419" t="e">
            <v>#N/A</v>
          </cell>
        </row>
        <row r="420">
          <cell r="B420" t="str">
            <v/>
          </cell>
          <cell r="G420" t="str">
            <v>단    가</v>
          </cell>
          <cell r="H420" t="str">
            <v>금    액</v>
          </cell>
          <cell r="I420" t="str">
            <v>단    가</v>
          </cell>
          <cell r="J420" t="str">
            <v>금    액</v>
          </cell>
          <cell r="K420" t="str">
            <v>단    가</v>
          </cell>
          <cell r="L420" t="str">
            <v>금    액</v>
          </cell>
          <cell r="N420" t="e">
            <v>#N/A</v>
          </cell>
        </row>
        <row r="421">
          <cell r="B421" t="str">
            <v>인력 터파기토사 0~1.0M</v>
          </cell>
          <cell r="C421" t="str">
            <v>인력 터파기</v>
          </cell>
          <cell r="D421" t="str">
            <v>토사 0~1.0M</v>
          </cell>
          <cell r="E421">
            <v>0.32</v>
          </cell>
          <cell r="F421" t="str">
            <v>㎥</v>
          </cell>
          <cell r="G421">
            <v>10517</v>
          </cell>
          <cell r="H421">
            <v>3365</v>
          </cell>
          <cell r="I421">
            <v>0</v>
          </cell>
          <cell r="J421">
            <v>0</v>
          </cell>
          <cell r="N421" t="e">
            <v>#N/A</v>
          </cell>
        </row>
        <row r="422">
          <cell r="B422" t="str">
            <v>인력 되메우기토사</v>
          </cell>
          <cell r="C422" t="str">
            <v>인력 되메우기</v>
          </cell>
          <cell r="D422" t="str">
            <v>토사</v>
          </cell>
          <cell r="E422">
            <v>0.31</v>
          </cell>
          <cell r="F422" t="str">
            <v>㎥</v>
          </cell>
          <cell r="G422">
            <v>8218</v>
          </cell>
          <cell r="H422">
            <v>2547</v>
          </cell>
          <cell r="I422">
            <v>200</v>
          </cell>
          <cell r="J422">
            <v>62</v>
          </cell>
          <cell r="K422">
            <v>88</v>
          </cell>
          <cell r="L422">
            <v>27</v>
          </cell>
          <cell r="N422" t="e">
            <v>#N/A</v>
          </cell>
        </row>
        <row r="423">
          <cell r="B423" t="str">
            <v>인력 잔토처리현장내</v>
          </cell>
          <cell r="C423" t="str">
            <v>인력 잔토처리</v>
          </cell>
          <cell r="D423" t="str">
            <v>현장내</v>
          </cell>
          <cell r="E423">
            <v>0.01</v>
          </cell>
          <cell r="F423" t="str">
            <v>㎥</v>
          </cell>
          <cell r="G423">
            <v>10517</v>
          </cell>
          <cell r="H423">
            <v>105</v>
          </cell>
          <cell r="I423">
            <v>0</v>
          </cell>
          <cell r="J423">
            <v>0</v>
          </cell>
          <cell r="N423" t="e">
            <v>#N/A</v>
          </cell>
        </row>
        <row r="424">
          <cell r="B424" t="str">
            <v/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N424" t="e">
            <v>#N/A</v>
          </cell>
        </row>
        <row r="425">
          <cell r="B425" t="str">
            <v/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N425" t="e">
            <v>#N/A</v>
          </cell>
        </row>
        <row r="426">
          <cell r="B426" t="str">
            <v/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N426" t="e">
            <v>#N/A</v>
          </cell>
        </row>
        <row r="427">
          <cell r="B427" t="str">
            <v/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N427" t="e">
            <v>#N/A</v>
          </cell>
        </row>
        <row r="428">
          <cell r="B428" t="str">
            <v/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N428" t="e">
            <v>#N/A</v>
          </cell>
        </row>
        <row r="429">
          <cell r="B429" t="str">
            <v/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N429" t="e">
            <v>#N/A</v>
          </cell>
        </row>
        <row r="430">
          <cell r="B430" t="str">
            <v/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N430" t="e">
            <v>#N/A</v>
          </cell>
        </row>
        <row r="431">
          <cell r="B431" t="str">
            <v/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N431" t="e">
            <v>#N/A</v>
          </cell>
        </row>
        <row r="432">
          <cell r="B432" t="str">
            <v/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L432">
            <v>0</v>
          </cell>
          <cell r="N432" t="e">
            <v>#N/A</v>
          </cell>
        </row>
        <row r="433">
          <cell r="B433" t="str">
            <v>일   위   대   가   표</v>
          </cell>
          <cell r="C433" t="str">
            <v>일   위   대   가   표</v>
          </cell>
          <cell r="N433" t="e">
            <v>#N/A</v>
          </cell>
        </row>
        <row r="434">
          <cell r="A434">
            <v>25</v>
          </cell>
          <cell r="B434" t="str">
            <v>항 목 번 호 :제25호표 (기계 Ⅱ-1-6-1 적용)</v>
          </cell>
          <cell r="C434" t="str">
            <v>항 목 번 호 :</v>
          </cell>
          <cell r="D434" t="str">
            <v>제25호표 (기계 Ⅱ-1-6-1 적용)</v>
          </cell>
          <cell r="N434" t="e">
            <v>#N/A</v>
          </cell>
        </row>
        <row r="435">
          <cell r="A435" t="str">
            <v>N25</v>
          </cell>
          <cell r="B435" t="str">
            <v>공       종 :펌프설치(0.75kW이하)</v>
          </cell>
          <cell r="C435" t="str">
            <v>공       종 :</v>
          </cell>
          <cell r="D435" t="str">
            <v>펌프설치(0.75kW이하)</v>
          </cell>
          <cell r="H435" t="str">
            <v>노 무 비</v>
          </cell>
          <cell r="J435" t="str">
            <v>재 료 비</v>
          </cell>
          <cell r="L435" t="str">
            <v>경   비</v>
          </cell>
          <cell r="M435" t="str">
            <v>합   계</v>
          </cell>
          <cell r="N435" t="e">
            <v>#N/A</v>
          </cell>
        </row>
        <row r="436">
          <cell r="A436" t="str">
            <v>펌프설치(0.75kW이하)</v>
          </cell>
          <cell r="B436" t="str">
            <v>단       위 :대</v>
          </cell>
          <cell r="C436" t="str">
            <v>단       위 :</v>
          </cell>
          <cell r="D436" t="str">
            <v>대</v>
          </cell>
          <cell r="H436">
            <v>107949</v>
          </cell>
          <cell r="J436">
            <v>0</v>
          </cell>
          <cell r="L436">
            <v>3238</v>
          </cell>
          <cell r="M436">
            <v>111187</v>
          </cell>
          <cell r="N436" t="str">
            <v>제25호표 참조</v>
          </cell>
        </row>
        <row r="437">
          <cell r="B437" t="str">
            <v>명      칭규    격</v>
          </cell>
          <cell r="C437" t="str">
            <v>명      칭</v>
          </cell>
          <cell r="D437" t="str">
            <v>규    격</v>
          </cell>
          <cell r="E437" t="str">
            <v>수 량</v>
          </cell>
          <cell r="F437" t="str">
            <v>단위</v>
          </cell>
          <cell r="G437" t="str">
            <v>노   무   비</v>
          </cell>
          <cell r="I437" t="str">
            <v>재   료   비</v>
          </cell>
          <cell r="K437" t="str">
            <v>경      비</v>
          </cell>
          <cell r="M437" t="str">
            <v>비 고</v>
          </cell>
          <cell r="N437" t="e">
            <v>#N/A</v>
          </cell>
        </row>
        <row r="438">
          <cell r="B438" t="str">
            <v/>
          </cell>
          <cell r="G438" t="str">
            <v>단    가</v>
          </cell>
          <cell r="H438" t="str">
            <v>금    액</v>
          </cell>
          <cell r="I438" t="str">
            <v>단    가</v>
          </cell>
          <cell r="J438" t="str">
            <v>금    액</v>
          </cell>
          <cell r="K438" t="str">
            <v>단    가</v>
          </cell>
          <cell r="L438" t="str">
            <v>금    액</v>
          </cell>
          <cell r="N438" t="e">
            <v>#N/A</v>
          </cell>
        </row>
        <row r="439">
          <cell r="B439" t="str">
            <v>기계설치공</v>
          </cell>
          <cell r="D439" t="str">
            <v>기계설치공</v>
          </cell>
          <cell r="E439">
            <v>1</v>
          </cell>
          <cell r="F439" t="str">
            <v>인</v>
          </cell>
          <cell r="G439">
            <v>79538</v>
          </cell>
          <cell r="H439">
            <v>79538</v>
          </cell>
          <cell r="I439">
            <v>0</v>
          </cell>
          <cell r="J439">
            <v>0</v>
          </cell>
          <cell r="N439">
            <v>79538</v>
          </cell>
        </row>
        <row r="440">
          <cell r="B440" t="str">
            <v>보통인부</v>
          </cell>
          <cell r="D440" t="str">
            <v>보통인부</v>
          </cell>
          <cell r="E440">
            <v>0.5</v>
          </cell>
          <cell r="F440" t="str">
            <v>인</v>
          </cell>
          <cell r="G440">
            <v>56822</v>
          </cell>
          <cell r="H440">
            <v>28411</v>
          </cell>
          <cell r="I440">
            <v>0</v>
          </cell>
          <cell r="J440">
            <v>0</v>
          </cell>
          <cell r="N440">
            <v>56822</v>
          </cell>
        </row>
        <row r="442">
          <cell r="B442" t="str">
            <v>공구손료노무비의 3%</v>
          </cell>
          <cell r="C442" t="str">
            <v>공구손료</v>
          </cell>
          <cell r="D442" t="str">
            <v>노무비의 3%</v>
          </cell>
          <cell r="E442">
            <v>1</v>
          </cell>
          <cell r="F442" t="str">
            <v>식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L442">
            <v>3238</v>
          </cell>
          <cell r="N442" t="e">
            <v>#N/A</v>
          </cell>
        </row>
        <row r="443">
          <cell r="B443" t="str">
            <v/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N443" t="e">
            <v>#N/A</v>
          </cell>
        </row>
        <row r="444">
          <cell r="B444" t="str">
            <v/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N444" t="e">
            <v>#N/A</v>
          </cell>
        </row>
        <row r="445">
          <cell r="B445" t="str">
            <v/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N445" t="e">
            <v>#N/A</v>
          </cell>
        </row>
        <row r="446">
          <cell r="B446" t="str">
            <v/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N446" t="e">
            <v>#N/A</v>
          </cell>
        </row>
        <row r="447">
          <cell r="B447" t="str">
            <v/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N447" t="e">
            <v>#N/A</v>
          </cell>
        </row>
        <row r="448">
          <cell r="B448" t="str">
            <v/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N448" t="e">
            <v>#N/A</v>
          </cell>
        </row>
        <row r="449">
          <cell r="B449" t="str">
            <v/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N449" t="e">
            <v>#N/A</v>
          </cell>
        </row>
        <row r="450">
          <cell r="B450" t="str">
            <v/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L450">
            <v>0</v>
          </cell>
          <cell r="N450" t="e">
            <v>#N/A</v>
          </cell>
        </row>
      </sheetData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산교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수량이동"/>
      <sheetName val="하조서"/>
      <sheetName val="손익분석"/>
      <sheetName val="LMEBM005"/>
      <sheetName val="자재단가비교표"/>
      <sheetName val="입찰안"/>
      <sheetName val="산출및내역"/>
      <sheetName val="공사비집계"/>
      <sheetName val="환율"/>
      <sheetName val="현장관리비"/>
      <sheetName val="실행내역"/>
      <sheetName val="케이블및전선관규격표"/>
      <sheetName val="가격조사서"/>
      <sheetName val="일위대가(계측기설치)"/>
      <sheetName val="ABUT수량-A1"/>
      <sheetName val="내역"/>
      <sheetName val="HANDHOLE(2)"/>
      <sheetName val="가로등기초"/>
      <sheetName val="총괄표"/>
      <sheetName val="INPUT"/>
      <sheetName val="반중력식옹벽"/>
      <sheetName val="원가"/>
      <sheetName val="A-4"/>
      <sheetName val="BQ"/>
      <sheetName val="각종장비전압강하계산"/>
      <sheetName val="단가"/>
      <sheetName val="전기일위대가"/>
      <sheetName val="Sheet6"/>
      <sheetName val="DATA"/>
      <sheetName val="200"/>
      <sheetName val="별표집계"/>
      <sheetName val="장비부하"/>
      <sheetName val="기존단가 (2)"/>
      <sheetName val="갑지1"/>
      <sheetName val="연부97-1"/>
      <sheetName val="단가비교"/>
      <sheetName val="산출내역서집계표"/>
      <sheetName val="GAEYO"/>
      <sheetName val="공량산출근거서"/>
      <sheetName val="전기"/>
      <sheetName val="사업성분석"/>
      <sheetName val="공사개요"/>
      <sheetName val="I一般比"/>
      <sheetName val="단"/>
      <sheetName val="공정코드"/>
      <sheetName val="토공사"/>
      <sheetName val="물가자료"/>
      <sheetName val="Sheet1"/>
      <sheetName val="직재"/>
      <sheetName val="재집"/>
      <sheetName val="일위대가"/>
      <sheetName val="6호기"/>
      <sheetName val="품셈TABLE"/>
      <sheetName val="납부서"/>
      <sheetName val="터파기및재료"/>
      <sheetName val="준공조서"/>
      <sheetName val="공사준공계"/>
      <sheetName val="준공검사보고서"/>
      <sheetName val="매립"/>
      <sheetName val="IMPEADENCE MAP 취수장"/>
      <sheetName val="한강운반비"/>
      <sheetName val="내부부하"/>
      <sheetName val="내역서"/>
      <sheetName val="단가산출"/>
      <sheetName val="노무비"/>
      <sheetName val="BSD (2)"/>
      <sheetName val="4)유동표"/>
      <sheetName val="기본DATA"/>
      <sheetName val="내역총괄"/>
      <sheetName val="내역총괄2"/>
      <sheetName val="내역총괄3"/>
      <sheetName val="nys"/>
      <sheetName val="노임이"/>
      <sheetName val="수전기기DATA"/>
      <sheetName val="AV시스템"/>
      <sheetName val="단가비교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직노"/>
      <sheetName val="MOTOR"/>
      <sheetName val="J直材4"/>
      <sheetName val="내역서"/>
      <sheetName val="수량산출1"/>
      <sheetName val="자재단가표"/>
      <sheetName val="기본DATA"/>
      <sheetName val="도장수량(하1)"/>
      <sheetName val="주형"/>
      <sheetName val="포장복구집계"/>
      <sheetName val="CAT_5"/>
      <sheetName val="설계요율"/>
      <sheetName val="지급자재"/>
      <sheetName val="ABUT수량-A1"/>
      <sheetName val="전차선로 물량표"/>
      <sheetName val="총괄표"/>
      <sheetName val="9GNG운반"/>
      <sheetName val="갑지1"/>
      <sheetName val="집계표"/>
      <sheetName val="CABdata"/>
      <sheetName val="진주방향"/>
      <sheetName val="마산방향"/>
      <sheetName val="일위목록"/>
      <sheetName val="요율"/>
      <sheetName val="단위단가"/>
      <sheetName val="일위대가"/>
      <sheetName val="노임"/>
      <sheetName val="계림(함평)"/>
      <sheetName val="계림(장성)"/>
      <sheetName val="반중력식옹벽"/>
      <sheetName val="노임단가표"/>
      <sheetName val="Curves"/>
      <sheetName val="Tables"/>
      <sheetName val="Sheet4"/>
      <sheetName val="3"/>
      <sheetName val="일위대가(계측기설치)"/>
      <sheetName val="날개벽"/>
      <sheetName val="DATE"/>
      <sheetName val="설 계"/>
      <sheetName val="품셈TABLE"/>
      <sheetName val="Y-WORK"/>
      <sheetName val="일위대가목차"/>
      <sheetName val="가시설(TYPE-A)"/>
      <sheetName val="1-1평균터파기고(1)"/>
      <sheetName val="적용토목"/>
      <sheetName val="EACT10"/>
      <sheetName val="guard(mac)"/>
      <sheetName val="내역"/>
      <sheetName val="DATA"/>
      <sheetName val="단가조사"/>
      <sheetName val="낙찰표"/>
      <sheetName val="원가계산서"/>
      <sheetName val="SLAB근거-1"/>
      <sheetName val="대로근거"/>
      <sheetName val="중로근거"/>
      <sheetName val="전선"/>
      <sheetName val="방음벽기초"/>
      <sheetName val="단가 및 재료비"/>
      <sheetName val="수량집계"/>
      <sheetName val="총괄집계표"/>
      <sheetName val="역T형"/>
      <sheetName val="98수문일위"/>
      <sheetName val="정화조동내역"/>
      <sheetName val="인건비"/>
      <sheetName val="품목"/>
      <sheetName val="소각장스케줄"/>
      <sheetName val="단가표"/>
      <sheetName val="wall"/>
      <sheetName val="Front"/>
      <sheetName val="증감대비"/>
      <sheetName val="MCC제원"/>
      <sheetName val="SP-B1"/>
      <sheetName val="백암비스타내역"/>
      <sheetName val="식재총괄"/>
      <sheetName val="VENT"/>
      <sheetName val="BQ"/>
      <sheetName val="정부노임단가"/>
      <sheetName val="산출근거"/>
      <sheetName val="TR_조건"/>
      <sheetName val="복구량산정_및_전용회선_사용"/>
      <sheetName val="2F 회의실견적(5_14 일대)"/>
      <sheetName val="환율"/>
      <sheetName val="Sheet5"/>
      <sheetName val="참조"/>
      <sheetName val="일위대가목록"/>
      <sheetName val="관급"/>
      <sheetName val="단가입력창"/>
      <sheetName val="공종단가표 "/>
      <sheetName val="#REF"/>
      <sheetName val="대운산출"/>
      <sheetName val="Sheet6"/>
      <sheetName val="입찰안"/>
      <sheetName val="ETC"/>
      <sheetName val="4)유동표"/>
      <sheetName val="배수내역 (2)"/>
      <sheetName val="단가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손료"/>
      <sheetName val="Sheet1"/>
      <sheetName val="내역서-CCTV"/>
      <sheetName val="일위대가표"/>
      <sheetName val="단면설계"/>
      <sheetName val="안정검토"/>
      <sheetName val="지장물C"/>
      <sheetName val="목차"/>
      <sheetName val="견적사양비교표"/>
      <sheetName val="실행내역"/>
      <sheetName val="당초"/>
      <sheetName val="AIR SHOWER(3인용)"/>
      <sheetName val="자재표"/>
      <sheetName val="공정코드"/>
      <sheetName val="CABLE SIZE-3"/>
      <sheetName val="매립"/>
      <sheetName val="Requirements"/>
      <sheetName val="OPTera LH  BP"/>
      <sheetName val="Page 1A - Proposal Strategy "/>
      <sheetName val="집행예산"/>
      <sheetName val="INPUT"/>
      <sheetName val="BOQ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포장공"/>
      <sheetName val="신우"/>
      <sheetName val="A-4"/>
      <sheetName val="산출내역서"/>
      <sheetName val="내역서(당초변경)"/>
      <sheetName val="DAN"/>
      <sheetName val="단중표"/>
      <sheetName val="GAEYO"/>
      <sheetName val="조명율표"/>
      <sheetName val="내역서2안"/>
      <sheetName val="입출재고현황 (2)"/>
      <sheetName val="방호벽"/>
      <sheetName val="자료"/>
      <sheetName val="좌측"/>
      <sheetName val="차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전차선로 물량표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총괄"/>
      <sheetName val="토목"/>
      <sheetName val="전선 및 전선관"/>
      <sheetName val="조명율표"/>
      <sheetName val="단가산출"/>
      <sheetName val="2006기계경비산출표"/>
      <sheetName val="수량산출"/>
      <sheetName val="일위대가표"/>
      <sheetName val="설계예산서"/>
      <sheetName val="수량집계"/>
      <sheetName val="점검총괄"/>
      <sheetName val="가로등내역서"/>
      <sheetName val="입찰안"/>
      <sheetName val="#REF"/>
      <sheetName val="내역서"/>
      <sheetName val="DATA"/>
      <sheetName val="수량산출서"/>
      <sheetName val="2000.11월설계내역"/>
      <sheetName val="일위대가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소야공정계획표"/>
      <sheetName val="내역"/>
      <sheetName val="보증수수료산출"/>
      <sheetName val="bid"/>
      <sheetName val="실행철강하도"/>
      <sheetName val="준검 내역서"/>
      <sheetName val="수목데이타 "/>
      <sheetName val="교각1"/>
      <sheetName val="1.수인터널"/>
      <sheetName val="Sheet1"/>
      <sheetName val="일위목록"/>
      <sheetName val="봉양~조차장간고하개명(신설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6호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하조서"/>
      <sheetName val="기계경비"/>
      <sheetName val="가로등"/>
      <sheetName val="공사비예산서(토목분)"/>
      <sheetName val="변압기 및 발전기 용량"/>
      <sheetName val="INPUT"/>
      <sheetName val="JUCK"/>
      <sheetName val="단가 및 재료비"/>
      <sheetName val="각형맨홀"/>
      <sheetName val="수목단가"/>
      <sheetName val="시설수량표"/>
      <sheetName val="식재수량표"/>
      <sheetName val="자재단가"/>
      <sheetName val="ASP포장"/>
      <sheetName val="단가산출서(기계)"/>
      <sheetName val="부대내역"/>
      <sheetName val="단가조사"/>
      <sheetName val="참조-(1)"/>
      <sheetName val="일위대가표(유단가)"/>
      <sheetName val="20관리비율"/>
      <sheetName val="총괄집계표"/>
      <sheetName val="MOTOR"/>
      <sheetName val="Baby일위대가"/>
      <sheetName val="표지 (2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증감대비"/>
      <sheetName val="공종단가"/>
      <sheetName val="BASIC (2)"/>
      <sheetName val="2000년1차"/>
      <sheetName val="22단가(철거)"/>
      <sheetName val="49단가"/>
      <sheetName val="49단가(철거)"/>
      <sheetName val="22단가"/>
      <sheetName val="LD일"/>
      <sheetName val="FA설치명세"/>
      <sheetName val="FD"/>
      <sheetName val="동력부하(도산)"/>
      <sheetName val="Total"/>
      <sheetName val="원가계산"/>
      <sheetName val="내역서(전기)"/>
      <sheetName val="ABUT수량-A1"/>
      <sheetName val="단면 (2)"/>
      <sheetName val="b_balju_cho"/>
      <sheetName val="통장출금액"/>
      <sheetName val="3BL공동구 수량"/>
      <sheetName val="간접비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신우"/>
      <sheetName val="기계경비시간당손료목록"/>
      <sheetName val="대치판정"/>
      <sheetName val="부속동"/>
      <sheetName val="견적대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상수도토공집계표"/>
      <sheetName val="제수변수량"/>
      <sheetName val="공기변수량"/>
      <sheetName val="일위대가(목록)"/>
      <sheetName val="재료비"/>
      <sheetName val="구조물철거타공정이월"/>
      <sheetName val="적용(기계)"/>
      <sheetName val="ETC"/>
      <sheetName val="에너지동"/>
      <sheetName val="연습"/>
      <sheetName val="소요자재"/>
      <sheetName val="노무산출서"/>
      <sheetName val="코드표"/>
      <sheetName val="Sheet1 (2)"/>
      <sheetName val="요율"/>
      <sheetName val="자재대"/>
      <sheetName val="가감수량"/>
      <sheetName val="맨홀수량산출"/>
      <sheetName val="CABLE SIZE-3"/>
      <sheetName val="공구원가계산"/>
      <sheetName val="1차증가원가계산"/>
      <sheetName val="일위집계표"/>
      <sheetName val="간선계산"/>
      <sheetName val="단가조사서"/>
      <sheetName val="간접1"/>
      <sheetName val="데이타"/>
      <sheetName val="돌망태단위수량"/>
      <sheetName val="말뚝물량"/>
      <sheetName val="단면가정"/>
      <sheetName val="MACRO(MCC)"/>
      <sheetName val="옹벽수량집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EQUIP-H"/>
      <sheetName val="경비_원본"/>
      <sheetName val="기계경비(시간당)"/>
      <sheetName val="램머"/>
      <sheetName val=" 상부공통집계(총괄)"/>
      <sheetName val="2000전체분"/>
      <sheetName val="일반수량"/>
      <sheetName val="VA_code"/>
      <sheetName val="공종별원가계산"/>
      <sheetName val="말고개터널조명전압강하"/>
      <sheetName val="노임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연결관산출조서"/>
      <sheetName val="예산갑지"/>
      <sheetName val="단가일람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9-1차이내역"/>
      <sheetName val="자재단가표"/>
      <sheetName val="고창터널(고창방향)"/>
      <sheetName val="관로"/>
      <sheetName val="직공비"/>
      <sheetName val="2F 회의실견적(5_14 일대)"/>
      <sheetName val="001"/>
      <sheetName val="노무비"/>
      <sheetName val="총계"/>
      <sheetName val="입찰보고"/>
      <sheetName val="노무비단가"/>
      <sheetName val="내력서"/>
      <sheetName val="인건비"/>
      <sheetName val="일위대가(가설)"/>
      <sheetName val="BID-도로"/>
      <sheetName val="실행내역서"/>
      <sheetName val="주관사업"/>
      <sheetName val="수문일1"/>
      <sheetName val="1차설계변경내역"/>
      <sheetName val="발주설계서(당초)"/>
      <sheetName val="가설건물"/>
      <sheetName val="포장공"/>
      <sheetName val="PO-BOQ"/>
      <sheetName val="2000,9월 일위"/>
      <sheetName val="5.정산서"/>
      <sheetName val="물량표"/>
      <sheetName val="아파트기별"/>
      <sheetName val="공리일"/>
      <sheetName val="금액결정"/>
      <sheetName val="1SPAN"/>
      <sheetName val="9GNG운반"/>
      <sheetName val="백호우계수"/>
      <sheetName val="원가계산서"/>
      <sheetName val="실행(표지,갑,을)"/>
      <sheetName val="약품설비"/>
      <sheetName val="단가표"/>
      <sheetName val="인수공총괄"/>
      <sheetName val="철거산출근거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입출재고현황 (2)"/>
      <sheetName val="기자재비"/>
      <sheetName val="현장관리비내역서"/>
      <sheetName val="포장복구집계"/>
      <sheetName val="사급자재"/>
      <sheetName val="기초코드"/>
      <sheetName val="일반수량총괄"/>
      <sheetName val="변경비교-을"/>
      <sheetName val="인건비 "/>
      <sheetName val="수로교총재료집계"/>
      <sheetName val="금액내역서"/>
      <sheetName val="공사비집계"/>
      <sheetName val="대창(함평)-창열"/>
      <sheetName val="대창(장성)"/>
      <sheetName val="경비2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AS복구"/>
      <sheetName val="중기터파기"/>
      <sheetName val="변수값"/>
      <sheetName val="Data&amp;Result"/>
      <sheetName val="일위대가(출입)"/>
      <sheetName val="단가목록"/>
      <sheetName val="15"/>
      <sheetName val="확약서"/>
      <sheetName val="중기상차"/>
      <sheetName val="설계명세서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48일위"/>
      <sheetName val="48수량"/>
      <sheetName val="22수량"/>
      <sheetName val="49일위"/>
      <sheetName val="22일위"/>
      <sheetName val="49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1단계"/>
      <sheetName val="DATE"/>
      <sheetName val="할증 "/>
      <sheetName val="간선"/>
      <sheetName val="전압"/>
      <sheetName val="조도"/>
      <sheetName val="동력"/>
      <sheetName val="전기혼잡제경비(45)"/>
      <sheetName val="기자재대비표"/>
      <sheetName val="제수"/>
      <sheetName val="공기"/>
      <sheetName val="단위목록"/>
      <sheetName val="기계경비목록"/>
      <sheetName val="정화조방수미장"/>
      <sheetName val="단면설계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대대비"/>
      <sheetName val="냉연집계"/>
      <sheetName val="부하(성남)"/>
      <sheetName val="충주"/>
      <sheetName val="본선 토공 분배표"/>
      <sheetName val="1.토공"/>
      <sheetName val="지급자재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2공구산출내역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품셈"/>
      <sheetName val="기본단가"/>
      <sheetName val="문학간접"/>
      <sheetName val="일위대가(계측기설치)"/>
      <sheetName val="전체내역서"/>
      <sheetName val="명세서"/>
      <sheetName val="시멘트"/>
      <sheetName val="가시설단위수량"/>
      <sheetName val="SORCE1"/>
      <sheetName val="탑(을지)"/>
      <sheetName val="노무비 근거"/>
      <sheetName val="AILC004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기초자료입력"/>
      <sheetName val="공내역"/>
      <sheetName val="36신설수량"/>
      <sheetName val="cost"/>
      <sheetName val="제품별"/>
      <sheetName val="산근"/>
      <sheetName val="공량산출서"/>
      <sheetName val="basic"/>
      <sheetName val="접속도로1"/>
      <sheetName val="견적대비표"/>
      <sheetName val="견적의뢰서"/>
      <sheetName val="기성내역서표지"/>
      <sheetName val="CTEMCOST"/>
      <sheetName val="공사별 가중치 산출근거(토목)"/>
      <sheetName val="가중치근거(조경)"/>
      <sheetName val="목동1절주.bh01"/>
      <sheetName val="Macro2"/>
      <sheetName val="설계가"/>
      <sheetName val="Mc1"/>
      <sheetName val="1공구(입찰내역)"/>
      <sheetName val="기계경비일람"/>
      <sheetName val="FAX"/>
      <sheetName val="사각맨홀"/>
      <sheetName val="노임(1차)"/>
      <sheetName val="몰탈재료산출"/>
      <sheetName val="관급"/>
      <sheetName val="평교-내역"/>
      <sheetName val="부하LOAD"/>
      <sheetName val="실행갑지"/>
      <sheetName val="현장관리비 "/>
      <sheetName val="진주방향"/>
      <sheetName val="마산방향"/>
      <sheetName val="중간부"/>
      <sheetName val="대,유,램"/>
      <sheetName val="tggwan(mac)"/>
      <sheetName val="물량집계"/>
      <sheetName val="덕소내역"/>
      <sheetName val="신공항A-9(원가수정)"/>
      <sheetName val="주차구획선수량"/>
      <sheetName val="DATA 입력란"/>
      <sheetName val="1. 설계조건 2.단면가정 3. 하중계산"/>
      <sheetName val="접속슬라브"/>
      <sheetName val="1안"/>
      <sheetName val="전차선로 물량표"/>
      <sheetName val="산출내역서"/>
      <sheetName val="guard(mac)"/>
      <sheetName val="품셈TABLE"/>
      <sheetName val="품셈표"/>
      <sheetName val="BSD (2)"/>
      <sheetName val="저"/>
      <sheetName val="총괄서"/>
      <sheetName val="버스운행안내"/>
      <sheetName val="예방접종계획"/>
      <sheetName val="근태계획서"/>
      <sheetName val="현관"/>
      <sheetName val="담장산출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SLAB&quot;1&quot;"/>
      <sheetName val="내역서01"/>
      <sheetName val="총집계표"/>
      <sheetName val="Option"/>
      <sheetName val="인건-측정"/>
      <sheetName val="KMT물량"/>
      <sheetName val="견적990322"/>
      <sheetName val="재료집계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물가대비표"/>
      <sheetName val="건축내역서 (경제상무실)"/>
      <sheetName val="개보수공사BM"/>
      <sheetName val="HRSG SMALL07220"/>
      <sheetName val="수량이동"/>
      <sheetName val="설계예시"/>
      <sheetName val="토사(PE)"/>
      <sheetName val="교통량조사"/>
      <sheetName val="차도조도계산"/>
      <sheetName val="적상기초자료"/>
      <sheetName val="경산(을)"/>
      <sheetName val="위치조서"/>
      <sheetName val="설명"/>
      <sheetName val="영구峤"/>
      <sheetName val="과천MAIN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단가_x0005__x0000_"/>
      <sheetName val="영구_x0005_"/>
      <sheetName val="영구射"/>
      <sheetName val="영구嶄"/>
      <sheetName val="종합기별"/>
      <sheetName val="노무비명세서"/>
      <sheetName val="소요자재명세서"/>
      <sheetName val="간접"/>
      <sheetName val="건축개요"/>
      <sheetName val="총괄내역서"/>
      <sheetName val="공사별 가중치 산출근거(건축)"/>
      <sheetName val="집수A"/>
      <sheetName val="신표지1"/>
      <sheetName val="지주목시비량산출서"/>
      <sheetName val="NOMUBI"/>
      <sheetName val="손익분석"/>
      <sheetName val="C3"/>
      <sheetName val="가공비"/>
      <sheetName val="개요"/>
      <sheetName val="주방환기"/>
      <sheetName val="가격조사서"/>
      <sheetName val="공통(20-91)"/>
      <sheetName val="예산M6-B"/>
      <sheetName val=" 총괄표"/>
      <sheetName val="사급자재(1단계)"/>
      <sheetName val="열린교실"/>
      <sheetName val="진접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sw1"/>
      <sheetName val="2.노무비명세서(난간대)"/>
      <sheetName val="2.사진대지"/>
      <sheetName val="3.사진대지"/>
      <sheetName val="설직재-1"/>
      <sheetName val="도장수량(하1)"/>
      <sheetName val="역집계1"/>
      <sheetName val="환"/>
      <sheetName val="적용기준표(98년상반기)"/>
      <sheetName val="예산내역서"/>
      <sheetName val="산근(목록)"/>
      <sheetName val="이형관중량"/>
      <sheetName val="내역전기"/>
      <sheetName val="전기 원가계산서"/>
      <sheetName val="소방사항"/>
      <sheetName val="TRE TABLE"/>
      <sheetName val="선정요령"/>
      <sheetName val="자  재"/>
      <sheetName val="일용노임단가"/>
      <sheetName val="노임,재료비"/>
      <sheetName val="데리네이타현황"/>
      <sheetName val="다이꾸"/>
      <sheetName val="수성페인트도장 내역서"/>
      <sheetName val="설계산출표지"/>
      <sheetName val="부서현황"/>
      <sheetName val="현장지지물물량"/>
      <sheetName val="감액총괄표"/>
      <sheetName val="토목주소"/>
      <sheetName val="프랜트면허"/>
      <sheetName val="물량산출근거"/>
      <sheetName val="CONCRETE"/>
      <sheetName val="설산1.나"/>
      <sheetName val="본사S"/>
      <sheetName val="전압강하계산"/>
      <sheetName val="D-3503"/>
      <sheetName val="여흥"/>
      <sheetName val="48전력선로일위"/>
      <sheetName val="계수시트"/>
      <sheetName val="AIR SHOWER(3인용)"/>
      <sheetName val="재집"/>
      <sheetName val="직재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99총공사내역서"/>
      <sheetName val="고등학교"/>
      <sheetName val="LEGEND"/>
      <sheetName val="품종별-이름"/>
      <sheetName val="인사자료총집계"/>
      <sheetName val=" 갑  지 "/>
      <sheetName val="Y_WORK"/>
      <sheetName val="노임변동률"/>
      <sheetName val="COMPRESSOR"/>
      <sheetName val="적용공정"/>
      <sheetName val="L_RPTB02_01"/>
      <sheetName val="주사무실종합"/>
      <sheetName val="중기일위대가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NYS"/>
      <sheetName val="EQUIPMENT -2"/>
      <sheetName val="송전재료비"/>
      <sheetName val="기본DATA"/>
      <sheetName val="CIVIL"/>
      <sheetName val="일위"/>
      <sheetName val="단위가격"/>
      <sheetName val="각종장비전압강하계산"/>
      <sheetName val="1-1"/>
      <sheetName val="plan&amp;section of foundation"/>
      <sheetName val="9811"/>
      <sheetName val="투찰내역"/>
      <sheetName val="COVER-P"/>
      <sheetName val="영업소실적"/>
      <sheetName val="약품공급2"/>
      <sheetName val="loading"/>
      <sheetName val="가도공"/>
      <sheetName val="노임이"/>
      <sheetName val="E.P.T수량산출서"/>
      <sheetName val="현장대리인계"/>
      <sheetName val="울진항공등화 내역서"/>
      <sheetName val="단가견적조사표"/>
      <sheetName val="안정검토(온1)"/>
      <sheetName val="중기사용료"/>
      <sheetName val="공무공A"/>
      <sheetName val="사업수지"/>
      <sheetName val="기초일위"/>
      <sheetName val="내역(중앙)"/>
      <sheetName val="36신설수翇"/>
      <sheetName val="36신설수︀"/>
      <sheetName val="J01"/>
      <sheetName val="저리조양"/>
      <sheetName val="01AC"/>
      <sheetName val="본선토량운반계산서(1)0"/>
      <sheetName val="진우+대광"/>
      <sheetName val="입적표"/>
      <sheetName val="내역(창신)"/>
      <sheetName val="집수정"/>
      <sheetName val="과세표준율-2"/>
      <sheetName val="면적분양가"/>
      <sheetName val="분양면적(1123)"/>
      <sheetName val="출력소스"/>
      <sheetName val="AS포장복구_"/>
      <sheetName val="날개벽"/>
      <sheetName val="연동내역서"/>
      <sheetName val="사전공사"/>
      <sheetName val="소포내역 (2)"/>
      <sheetName val="암거단위"/>
      <sheetName val="49-119"/>
      <sheetName val="노원열병합  건축공사기성내역서"/>
      <sheetName val="공종별내역서"/>
      <sheetName val="A갑지"/>
      <sheetName val="가시설흙막이"/>
      <sheetName val="플랜트 설치"/>
      <sheetName val="총수량집계표"/>
      <sheetName val="고분전시관"/>
      <sheetName val="설비"/>
      <sheetName val="연령현황"/>
      <sheetName val="한강운반비"/>
      <sheetName val="집수정(600-700)"/>
      <sheetName val="계산식"/>
      <sheetName val="구리토평1전기"/>
      <sheetName val="역T형교대(말뚝기초)"/>
      <sheetName val="기성공제요청서"/>
      <sheetName val="하도기성내역 수정"/>
      <sheetName val="기성공제 동의서"/>
      <sheetName val="기성공제 합의서(쓰레기처리비)"/>
      <sheetName val="금액"/>
      <sheetName val="sum1 (2)"/>
      <sheetName val="철거집계"/>
      <sheetName val="Macro(전선)"/>
      <sheetName val="월선수금"/>
      <sheetName val="IP좌표"/>
      <sheetName val="지장물C"/>
      <sheetName val="General Data"/>
      <sheetName val="DATA(BAC)"/>
      <sheetName val="working load at the btm ft."/>
      <sheetName val="stability check"/>
      <sheetName val="design criteria"/>
      <sheetName val="design load"/>
      <sheetName val="c_balju"/>
      <sheetName val="IMPEADENCE MAP 취수장"/>
      <sheetName val="Site Expenses"/>
      <sheetName val="공사비 내역 (가)"/>
      <sheetName val="내역서 (2)"/>
      <sheetName val="COVER"/>
      <sheetName val="L_RPTA05_목록"/>
      <sheetName val="빌딩 안내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전기2005"/>
      <sheetName val="통신200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대공종"/>
      <sheetName val="화재 탐지 설비"/>
      <sheetName val="발신정보"/>
      <sheetName val="대외공문"/>
      <sheetName val="DWPM"/>
      <sheetName val="CA지입"/>
      <sheetName val="U-TYPE(1)"/>
      <sheetName val="유첨#2"/>
      <sheetName val="유동표(변경)"/>
      <sheetName val="TOT"/>
      <sheetName val="단  가  대  비  표"/>
      <sheetName val="일  위  대  가  목  록"/>
      <sheetName val="노무비산출"/>
      <sheetName val="WEON"/>
      <sheetName val="경상"/>
      <sheetName val="가설"/>
      <sheetName val="969910( R)"/>
      <sheetName val="전장품(관리용)"/>
      <sheetName val="하중산정"/>
      <sheetName val="날개벽수량표"/>
      <sheetName val="접지수량"/>
      <sheetName val="보합"/>
      <sheetName val="견적꓀᥻"/>
      <sheetName val="판"/>
      <sheetName val="수안보-_x0005__x0000__x0000_"/>
      <sheetName val="36신설수Ç"/>
      <sheetName val="36신설수資"/>
      <sheetName val="공사비증감"/>
      <sheetName val="준공평가"/>
      <sheetName val="실행간접비용"/>
      <sheetName val="수안보-徸〒_x0005__x0000_"/>
      <sheetName val="비목군분류일위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날개벽(시점좌측)"/>
      <sheetName val="변화치수"/>
      <sheetName val="전력구구조물산근"/>
      <sheetName val="입출재고현⩿〚_x0005__x0000_"/>
      <sheetName val="견적율"/>
      <sheetName val="º¯°æ»çÀ_x0000_"/>
      <sheetName val="백호헾】_x0005_"/>
      <sheetName val="P-산#1-1(WOWA1)"/>
      <sheetName val="BEND LOSS"/>
      <sheetName val="설-원가"/>
      <sheetName val="출력X"/>
      <sheetName val="단위량당중기"/>
      <sheetName val="물가"/>
      <sheetName val="경산"/>
      <sheetName val="전체_1설계"/>
      <sheetName val="수안보-娐&gt;闰⿑"/>
      <sheetName val="수안보-ꮸ⿥_x0005__x0000_"/>
      <sheetName val="백호丵〒_x0005_"/>
      <sheetName val="광혁기성"/>
      <sheetName val="시운전연료"/>
      <sheetName val="내역서(기성청구)"/>
      <sheetName val="98수문일위"/>
      <sheetName val="위치"/>
      <sheetName val="공작물조직표(용배수)"/>
      <sheetName val="날개수량1.5"/>
      <sheetName val="투찰가"/>
      <sheetName val="지주설치제원"/>
      <sheetName val="구조대가"/>
      <sheetName val="포설대가1"/>
      <sheetName val="부대대가"/>
      <sheetName val="전선"/>
      <sheetName val="CABLE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COPING"/>
      <sheetName val="SLIDES"/>
      <sheetName val="단가대비표(1)"/>
      <sheetName val="수질정화시설"/>
      <sheetName val="철근총괄집계표"/>
      <sheetName val="빗물받이(910-510-410)"/>
      <sheetName val="우수"/>
      <sheetName val="Piping(Methanol)"/>
      <sheetName val="영동(D)"/>
      <sheetName val="통합내역"/>
      <sheetName val="기기리스트"/>
      <sheetName val="일위_파일"/>
      <sheetName val="관리,부대비"/>
      <sheetName val="copy"/>
      <sheetName val="서식"/>
      <sheetName val="01"/>
      <sheetName val="갑지(추정)"/>
      <sheetName val="L-type"/>
      <sheetName val="자재비"/>
      <sheetName val="장문교(대전)"/>
      <sheetName val="품셈기준"/>
      <sheetName val="총(신설)"/>
      <sheetName val="기본일위"/>
      <sheetName val="eq_data"/>
      <sheetName val="화해(함평)"/>
      <sheetName val="화해(장성)"/>
      <sheetName val="실행예산"/>
      <sheetName val="산출(전주P7)"/>
      <sheetName val="건축내역(진해석동)"/>
      <sheetName val="바닥판"/>
      <sheetName val="FOOTING단면력"/>
      <sheetName val="unit"/>
      <sheetName val="차수공개요"/>
      <sheetName val="총괄-1"/>
      <sheetName val="관접합및부설"/>
      <sheetName val="오동"/>
      <sheetName val="대조"/>
      <sheetName val="나한"/>
      <sheetName val="CB"/>
      <sheetName val="CS2"/>
      <sheetName val="공종"/>
      <sheetName val="횡배수관토공수량"/>
      <sheetName val="토공계산서(부체도로)"/>
      <sheetName val="단가산출집계"/>
      <sheetName val="출력-내역서"/>
      <sheetName val="일위대가 집계표"/>
      <sheetName val="woo(mac)"/>
      <sheetName val="제원.설계조건"/>
      <sheetName val="type-F"/>
      <sheetName val="SLAB"/>
      <sheetName val="관람석제출"/>
      <sheetName val="골조시행"/>
      <sheetName val="96수출"/>
      <sheetName val="소업1교"/>
      <sheetName val="TYPE-A"/>
      <sheetName val="단위세대"/>
      <sheetName val="SE-611"/>
      <sheetName val="TABLE"/>
      <sheetName val="단중표"/>
      <sheetName val="단가표 "/>
      <sheetName val="가설공사"/>
      <sheetName val="기초공"/>
      <sheetName val="투자효율분석"/>
      <sheetName val="현장관리비"/>
      <sheetName val="일위목차"/>
      <sheetName val="화설내"/>
      <sheetName val="배수관토공"/>
      <sheetName val="1._x0018_변전설비"/>
      <sheetName val="내역서(토목)"/>
      <sheetName val="BOQ(전체)"/>
      <sheetName val="송우내역서"/>
      <sheetName val="웅진교-S2"/>
      <sheetName val="3.내역서"/>
      <sheetName val="Macro3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사원등록"/>
      <sheetName val="호봉 (2)"/>
      <sheetName val="경율산정"/>
      <sheetName val="배수문수량산출(3)"/>
      <sheetName val="BOX(1.5X1.5)"/>
      <sheetName val="96정변2"/>
      <sheetName val="자재집계"/>
      <sheetName val="연결관암거"/>
      <sheetName val="시중노임단가"/>
      <sheetName val="설계기준"/>
      <sheetName val="내역1"/>
      <sheetName val="단가(반정1교-원주)"/>
      <sheetName val="내역서 "/>
      <sheetName val="용소리교"/>
      <sheetName val="기본"/>
      <sheetName val="단위집계표"/>
      <sheetName val="도급"/>
      <sheetName val="공통가설공사"/>
      <sheetName val="당사"/>
      <sheetName val="동해title"/>
      <sheetName val="별표"/>
      <sheetName val="MIJIBI"/>
      <sheetName val="건축직"/>
      <sheetName val="대림산업"/>
      <sheetName val="교대"/>
      <sheetName val="견적"/>
      <sheetName val="구동"/>
      <sheetName val="효동"/>
      <sheetName val="const."/>
      <sheetName val="교각별수량"/>
      <sheetName val="원가산출서"/>
      <sheetName val="Dae_Jiju"/>
      <sheetName val="Sikje_ingun"/>
      <sheetName val="TREE_D"/>
      <sheetName val="기본설계도급항목"/>
      <sheetName val="내역서(전체)"/>
      <sheetName val="설내역서 "/>
      <sheetName val="대림경상68억"/>
      <sheetName val="변경내역을"/>
      <sheetName val="WING3"/>
      <sheetName val="2000년 공정표"/>
      <sheetName val="교각별철근수량집계표"/>
      <sheetName val="세부견적서(DAS Call Back)"/>
      <sheetName val="OPGW기별"/>
      <sheetName val="단중표-ST"/>
      <sheetName val="경비"/>
      <sheetName val="실행(1)"/>
      <sheetName val="토적표"/>
      <sheetName val="공사수행방안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비교표_공통1"/>
      <sheetName val=" 토목 처리장도급내역서 "/>
      <sheetName val="시설일위"/>
      <sheetName val="조명일위"/>
      <sheetName val="DATA 입력부"/>
      <sheetName val="매매"/>
      <sheetName val="전신"/>
      <sheetName val="승용"/>
      <sheetName val="맨홀토공수량"/>
      <sheetName val="기초및구체공"/>
      <sheetName val="대로근거"/>
      <sheetName val="삼보지질"/>
      <sheetName val="7.전산해석결과"/>
      <sheetName val="4.하중"/>
      <sheetName val="우각부검토"/>
      <sheetName val="특수선일위대가"/>
      <sheetName val="G.R300경비"/>
      <sheetName val="암거날개벽재료집계"/>
      <sheetName val="개소별수량산출"/>
      <sheetName val="집1"/>
      <sheetName val="Data2"/>
      <sheetName val="★도급내역"/>
      <sheetName val="H PILE수량"/>
      <sheetName val="H-PILE수량집계"/>
      <sheetName val="2BOX본체"/>
      <sheetName val="단가조사-2"/>
      <sheetName val="현금흐름"/>
      <sheetName val="산출2-기기동력"/>
      <sheetName val="박스토공"/>
      <sheetName val="이토변실(A3-LINE)"/>
      <sheetName val="통로box전기"/>
      <sheetName val="4)유동표"/>
      <sheetName val="J"/>
      <sheetName val="공사착공계"/>
      <sheetName val="참조 DATA"/>
      <sheetName val="합의경상"/>
      <sheetName val="구조물터파기수량집계"/>
      <sheetName val="배수공 시멘트 및 골재량 산출"/>
      <sheetName val="공내ᰖ"/>
      <sheetName val="1.우편집중내역서"/>
      <sheetName val="단면瑌)"/>
      <sheetName val="경산锼_x0013_閄"/>
      <sheetName val="AS_x0005__x0000_"/>
      <sheetName val="단면"/>
      <sheetName val="기초자료입력및 K치 확인"/>
      <sheetName val="22단"/>
      <sheetName val="22단锼"/>
      <sheetName val="전선_및_전선ࠝ"/>
      <sheetName val="일위대가 "/>
      <sheetName val="제"/>
      <sheetName val="교량하부공"/>
      <sheetName val="대,怀፵"/>
      <sheetName val="NAMES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s"/>
      <sheetName val="스케즐"/>
      <sheetName val="PAINT"/>
      <sheetName val="견"/>
      <sheetName val="집계표(공종별)"/>
      <sheetName val="22단헾"/>
      <sheetName val="상 부"/>
      <sheetName val="차선도색현황"/>
      <sheetName val="단가적용(터널)"/>
      <sheetName val="단위가격_할증"/>
      <sheetName val="총괄집䠄ᡏ"/>
      <sheetName val="산출및내역"/>
      <sheetName val="전기공사"/>
      <sheetName val="내역서비교"/>
      <sheetName val="적용(기尜_x0013_"/>
      <sheetName val="2.1  노무비 평균단가산출"/>
      <sheetName val="DB"/>
      <sheetName val="CLAUSE"/>
      <sheetName val="약품설︀"/>
      <sheetName val="3CHBDC"/>
      <sheetName val="1-11조직표"/>
      <sheetName val="96.12"/>
      <sheetName val="토공(우물통,기타) "/>
      <sheetName val="공제구간조서"/>
      <sheetName val="단가조사표"/>
      <sheetName val="설계내역서(기계)"/>
      <sheetName val="도로경계블럭단위수량"/>
      <sheetName val="도로경계블럭단위토공"/>
      <sheetName val="L형측구단위수량"/>
      <sheetName val="L형측구연장조서"/>
      <sheetName val="spec"/>
      <sheetName val="program"/>
      <sheetName val="studbolt no."/>
      <sheetName val="studbolt size"/>
      <sheetName val="item sort no"/>
      <sheetName val="교통대책내역"/>
      <sheetName val="2공구수량"/>
      <sheetName val="11.자재단가"/>
      <sheetName val="거래명세서"/>
      <sheetName val="단"/>
      <sheetName val="보할공정"/>
      <sheetName val="차종별"/>
      <sheetName val=" 견적서"/>
      <sheetName val="합천내역"/>
      <sheetName val="Customer Databas"/>
      <sheetName val="PIPE"/>
      <sheetName val="VALVE"/>
      <sheetName val="2002하반기노임기준"/>
      <sheetName val="본부장"/>
      <sheetName val="5.공종별예산내역서"/>
      <sheetName val="BOQ"/>
      <sheetName val="220 (2)"/>
      <sheetName val="시중노임(공사)"/>
      <sheetName val="설계변경내역 98"/>
      <sheetName val="중로근거"/>
      <sheetName val="TEL"/>
      <sheetName val="실㔀቎԰"/>
      <sheetName val="실︀껕ԯ"/>
      <sheetName val="실ԯ_x0000_缀"/>
      <sheetName val="금리׉"/>
      <sheetName val="실頀▀_xdc00_"/>
      <sheetName val="횡배위치"/>
      <sheetName val="계산중"/>
      <sheetName val="000000"/>
      <sheetName val="내역서(당초변경)"/>
      <sheetName val="공정량산출내역서 "/>
      <sheetName val="96노임기준"/>
      <sheetName val="본체"/>
      <sheetName val="품셈집계표"/>
      <sheetName val="자재조사표"/>
      <sheetName val="일반부표집계표"/>
      <sheetName val="역T형"/>
      <sheetName val="개봉3동하수관"/>
      <sheetName val="동원인원산출"/>
      <sheetName val="설계서"/>
      <sheetName val="노임표"/>
      <sheetName val="원가_내역(명세)"/>
      <sheetName val="장비사양"/>
      <sheetName val="빙장비사양"/>
      <sheetName val="설계서(설치)"/>
      <sheetName val="22단가(철完9"/>
      <sheetName val="지질조사"/>
      <sheetName val="총체보활공정표"/>
      <sheetName val="T1"/>
      <sheetName val="단가결정"/>
      <sheetName val="아산경희980422"/>
      <sheetName val="Front"/>
      <sheetName val="wall"/>
      <sheetName val="36신丵〒_x0005_"/>
      <sheetName val="내역서(총)"/>
      <sheetName val="신공항A-9헾】_x0005__x0000__x0000_"/>
      <sheetName val="입력"/>
      <sheetName val="납부서"/>
      <sheetName val="단위_xdc00_ὗ␀"/>
      <sheetName val="B부대공"/>
      <sheetName val="장비경비"/>
      <sheetName val="전력"/>
      <sheetName val="토공집계표"/>
      <sheetName val="이름정의"/>
      <sheetName val="초기화면1"/>
      <sheetName val="MFAB"/>
      <sheetName val="MFRT"/>
      <sheetName val="MPKG"/>
      <sheetName val="MPRD"/>
      <sheetName val="COL"/>
      <sheetName val="기흥하도용"/>
      <sheetName val="일위대가(여기까지)"/>
      <sheetName val="Rates"/>
      <sheetName val="인상효1"/>
      <sheetName val="밧데리"/>
      <sheetName val="3.하중산정4.지지력"/>
      <sheetName val="A(Rev.3)"/>
      <sheetName val="부총"/>
      <sheetName val="내역서(교량)전체"/>
      <sheetName val="기준표"/>
      <sheetName val="단가및재료비"/>
      <sheetName val="보호공"/>
      <sheetName val="주소록"/>
      <sheetName val="교육종류"/>
      <sheetName val="환율"/>
      <sheetName val="LKVL-CK-HT-GD1"/>
      <sheetName val="몰탈㔀቎԰_x0000_"/>
      <sheetName val="몰탈䠊ፓ倀놡"/>
      <sheetName val="몰탈䠋ፓ頀뫻"/>
      <sheetName val="몰탈䠠ፓ瀀멗"/>
      <sheetName val="몰탈䠊ፓ "/>
      <sheetName val="세부내역(직접인건비)"/>
      <sheetName val="평가내역"/>
      <sheetName val="몰탈䠉ፓ退"/>
      <sheetName val="몰탈䠉ፓ退ꠍ"/>
      <sheetName val="몰탈䠑ፓ뀀짅"/>
      <sheetName val="TOEC"/>
      <sheetName val="몰탈䠊ፓ㠀擞"/>
      <sheetName val="공통가설"/>
      <sheetName val="bdata-출력안함"/>
      <sheetName val="공리공제"/>
      <sheetName val="Working(wo WTs)"/>
      <sheetName val="주조정실"/>
      <sheetName val="자재ᰀ፜搀"/>
      <sheetName val="발전기"/>
      <sheetName val="GEN"/>
      <sheetName val="실행내역서 "/>
      <sheetName val="Factor"/>
      <sheetName val="CALCULATION"/>
      <sheetName val="WIND-EQ"/>
      <sheetName val="부대공집계표"/>
      <sheetName val="관일"/>
      <sheetName val="경영상태"/>
      <sheetName val="준공정산"/>
      <sheetName val="견적사양비교표"/>
      <sheetName val="전체내역갑지"/>
      <sheetName val="내역서단가산출용"/>
      <sheetName val="일반전기"/>
      <sheetName val="9-1차이내역."/>
      <sheetName val="1호인버트수량"/>
      <sheetName val="석축설면"/>
      <sheetName val="법면단"/>
      <sheetName val="피스표"/>
      <sheetName val="갈현동"/>
      <sheetName val="공사진행"/>
      <sheetName val="적용기준"/>
      <sheetName val="변경품셈총괄"/>
      <sheetName val="POWER"/>
      <sheetName val="조경"/>
      <sheetName val="자단"/>
      <sheetName val="증栀ᙿ가"/>
      <sheetName val="수안보-헾】_x0005__x0000_"/>
      <sheetName val="준공조서갑지"/>
      <sheetName val="국공유지및사유지"/>
      <sheetName val="견적단가"/>
      <sheetName val="aa"/>
      <sheetName val="현장예산"/>
      <sheetName val="3.자재비(총괄)"/>
      <sheetName val="평가데이터"/>
      <sheetName val="SULKEA"/>
      <sheetName val="아파트건축"/>
      <sheetName val="잔수량(작성)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성서방향-교대(A2)"/>
      <sheetName val="상행-교대(A1)"/>
      <sheetName val="기간등록"/>
      <sheetName val="유림골조"/>
      <sheetName val="과세내역(세부)"/>
      <sheetName val="기계경비단가"/>
      <sheetName val="조명투자및환수계획"/>
      <sheetName val="제조중간결과"/>
      <sheetName val="진주䈀ᅪ"/>
      <sheetName val="전기설계변경"/>
      <sheetName val="SKETCH"/>
      <sheetName val="9509"/>
      <sheetName val="시설물기초"/>
      <sheetName val="Main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4.2.1 마루높이 검토"/>
      <sheetName val="대창(함평)"/>
      <sheetName val="암거공"/>
      <sheetName val="직접인건비"/>
      <sheetName val="통합"/>
      <sheetName val="BOX"/>
      <sheetName val="2.2.2입적표"/>
      <sheetName val="접속도로"/>
      <sheetName val="-15.0"/>
      <sheetName val="해평견적"/>
      <sheetName val="사리부설"/>
      <sheetName val="1월"/>
      <sheetName val="기본단가표"/>
      <sheetName val="임대견적서"/>
      <sheetName val="백암비스타내역"/>
      <sheetName val="»êÃ렀䡟ԯ_x0000_缀"/>
      <sheetName val="P.M 별"/>
      <sheetName val="»êÃ︀ᇕ԰_x0000_缀"/>
      <sheetName val="예산대비"/>
      <sheetName val="4/_x0000_䠀"/>
      <sheetName val="4쌇栅/"/>
      <sheetName val="4က_x0000_က"/>
      <sheetName val="코드"/>
      <sheetName val="[YES.XLS][YES.XLS]4/_x0000_䠀"/>
      <sheetName val="[YES.XLS][YES.XLS]4쌇栅/"/>
      <sheetName val="펌프장수량산출(토)"/>
      <sheetName val="EKOG10건축"/>
      <sheetName val="중기목록"/>
      <sheetName val="0.갑지"/>
      <sheetName val="8.현장관리비"/>
      <sheetName val="7.안전관리비"/>
      <sheetName val="자재일람"/>
      <sheetName val="w't table"/>
      <sheetName val="UR2-Calculation"/>
      <sheetName val="Man Power &amp; Comp"/>
      <sheetName val="예산M12A"/>
      <sheetName val="환율-LIBOR"/>
      <sheetName val="구의33고"/>
      <sheetName val="설계개요"/>
      <sheetName val="구간산출"/>
      <sheetName val="토공실행"/>
      <sheetName val="Ext. Stone-P"/>
      <sheetName val="건축공사 집계표"/>
      <sheetName val="골조"/>
      <sheetName val="96작생능"/>
      <sheetName val="토공대가"/>
      <sheetName val="B.O.M"/>
      <sheetName val="내역."/>
      <sheetName val="부대"/>
      <sheetName val="공통비"/>
      <sheetName val="VENDOR LIST"/>
      <sheetName val="내역아"/>
      <sheetName val="울타리"/>
      <sheetName val="계약표지"/>
      <sheetName val="기준비용"/>
      <sheetName val="분양가격표"/>
      <sheetName val="현장설က_x0000_蠀ᛟ"/>
      <sheetName val="학생내역"/>
      <sheetName val="Requirements"/>
      <sheetName val="원가계산하도"/>
      <sheetName val="거푸집물량"/>
      <sheetName val="단위_x0000__x0000_尀"/>
      <sheetName val="단위ࠀᎄ䰀"/>
      <sheetName val="단위倀❹缀"/>
      <sheetName val="단위耀ὡ"/>
      <sheetName val="MAT"/>
      <sheetName val="공통부대비"/>
      <sheetName val="계산근거"/>
      <sheetName val="IMF Code"/>
      <sheetName val="토공(완충)"/>
      <sheetName val="방송노임"/>
      <sheetName val="분전함신설"/>
      <sheetName val="협조전"/>
      <sheetName val="입찰견적보고서"/>
      <sheetName val="ATS단가"/>
      <sheetName val="mcc일위대가"/>
      <sheetName val="견적내역"/>
      <sheetName val="건축원가계산서"/>
      <sheetName val="원본"/>
      <sheetName val="내역(전체)"/>
      <sheetName val="횡배수관"/>
      <sheetName val="견적내용입력"/>
      <sheetName val="견적서세부내용"/>
      <sheetName val="설계내역(2001)"/>
      <sheetName val="DPRKMHDT"/>
      <sheetName val="일반맨홀수량집계"/>
      <sheetName val="EUPDAT2"/>
      <sheetName val="우각부보강"/>
      <sheetName val="일집"/>
      <sheetName val="설변물량"/>
      <sheetName val="날개벽(TYPE1)"/>
      <sheetName val="Tot-sum"/>
      <sheetName val="가설공사내역"/>
      <sheetName val="401"/>
      <sheetName val="조명율데이타"/>
      <sheetName val="입고장부 (4)"/>
      <sheetName val="내역서(삼호)"/>
      <sheetName val="견적서1"/>
      <sheetName val="ELECTRIC"/>
      <sheetName val="SCHEDULE"/>
      <sheetName val="TYPE-1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단가조사-1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보호"/>
      <sheetName val="MEXICO-C"/>
      <sheetName val="성남여성복지내역"/>
      <sheetName val="(A)내역서"/>
      <sheetName val="간지"/>
      <sheetName val="E총"/>
      <sheetName val="아수배전(1회)"/>
      <sheetName val="인건비_조사"/>
      <sheetName val="통신물량"/>
      <sheetName val="중동상가"/>
      <sheetName val="장비집계"/>
      <sheetName val="MCC제원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소일위대가코드표"/>
      <sheetName val="대비표"/>
      <sheetName val="MANUFACTORY"/>
      <sheetName val="강북라우터"/>
      <sheetName val="사각맨0"/>
      <sheetName val="105,106,107동"/>
      <sheetName val="수로교총재료齘_x0013_"/>
      <sheetName val="통신단가조사"/>
      <sheetName val="견적의ᰀ፜"/>
      <sheetName val="사각맨᠜"/>
      <sheetName val="공기԰_x0000_缀"/>
      <sheetName val="설계睮め_x0005_"/>
      <sheetName val="CF"/>
      <sheetName val="A 견적"/>
      <sheetName val="전기일위목록"/>
      <sheetName val="RE9604"/>
      <sheetName val="가계부"/>
      <sheetName val="제품목록"/>
      <sheetName val="매입매출관리"/>
      <sheetName val="UPDATA"/>
      <sheetName val="원가계산서(남측)"/>
      <sheetName val="단가보완"/>
      <sheetName val="증감분석"/>
      <sheetName val="5사남"/>
      <sheetName val="예비품"/>
      <sheetName val="제丵"/>
      <sheetName val="설계산출기초"/>
      <sheetName val="도급예산내역서봉투"/>
      <sheetName val="도급예산내역서총괄표"/>
      <sheetName val="을부담운반비"/>
      <sheetName val="운반비산출"/>
      <sheetName val="22단丵"/>
      <sheetName val="CC16-내역서"/>
      <sheetName val="기타시설"/>
      <sheetName val="판매시설"/>
      <sheetName val="아파트"/>
      <sheetName val="주민복지관"/>
      <sheetName val="지하주차장"/>
      <sheetName val="별표 "/>
      <sheetName val="매입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공사비내역서"/>
      <sheetName val="단락전류-A"/>
      <sheetName val="주경기-오배수"/>
      <sheetName val="REINF."/>
      <sheetName val="2.펌프장(사급자재)"/>
      <sheetName val="Macro(AT)"/>
      <sheetName val="Cost bd-&quot;A&quot;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토공정보"/>
      <sheetName val="(전체발주,금회3차공사)내역서"/>
      <sheetName val="8.PILE  (돌출)"/>
      <sheetName val="Project Brief"/>
      <sheetName val="내역(가지)"/>
      <sheetName val="2터널시점"/>
      <sheetName val="총괄갑 "/>
      <sheetName val="자재조사표(참고용)"/>
      <sheetName val="Languages"/>
      <sheetName val="Vari by Vendor"/>
      <sheetName val="DATA-UPS"/>
      <sheetName val="공조기(삭제)"/>
      <sheetName val="일(4)"/>
      <sheetName val="97 사업추정(WEKI)"/>
      <sheetName val="년도별노임표"/>
      <sheetName val="중기목록표"/>
      <sheetName val="원내역서3"/>
      <sheetName val="3도로"/>
      <sheetName val="101동"/>
      <sheetName val="EP0618"/>
      <sheetName val="견적정보"/>
      <sheetName val="노임단가표"/>
      <sheetName val="5.동별횡주관경"/>
      <sheetName val="b_balju"/>
      <sheetName val="1F"/>
      <sheetName val="노원열병합  건축︀ᇕ԰_x0000_缀_x0000__x0000_"/>
      <sheetName val="노원열병합  건축ﻕᇕ԰_x0000_缀_x0000__x0000_"/>
      <sheetName val="1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현장경비"/>
      <sheetName val="Top PO"/>
      <sheetName val="보도경계블럭"/>
      <sheetName val="날개벽(좌,우=45도,75도)"/>
      <sheetName val="full (2)"/>
      <sheetName val="내부부하"/>
      <sheetName val="hvac내역서(제어동)"/>
      <sheetName val="옥외"/>
      <sheetName val="노원열병합  건축렀䡟ԯ_x0000_缀_x0000__x0000_"/>
      <sheetName val="154TW"/>
      <sheetName val="일반수량집계"/>
      <sheetName val="모델링"/>
      <sheetName val="캔개발배경"/>
      <sheetName val="시장"/>
      <sheetName val="일정표"/>
      <sheetName val="지하1층"/>
      <sheetName val="2000.11¿ù¼³餀㢘ԯ_x0000_缀_x0000_"/>
      <sheetName val="변경총괄지(1)"/>
      <sheetName val="단양 00 아파트-세부내역"/>
      <sheetName val="접지1종"/>
      <sheetName val="표층포설및다짐"/>
      <sheetName val="L형옹벽측구"/>
      <sheetName val="INPUT(덕도방향-시점)"/>
      <sheetName val="제품"/>
      <sheetName val="기존단가 (2)"/>
      <sheetName val="OZ049E"/>
      <sheetName val="하도급변경대비표"/>
      <sheetName val="2000용수잠관-수량집계"/>
      <sheetName val="공사내역"/>
      <sheetName val="배수내역(총수량)"/>
      <sheetName val="급명"/>
      <sheetName val="층"/>
      <sheetName val="용산1(해보)"/>
      <sheetName val="2002상반기노임기준"/>
      <sheetName val="지수"/>
      <sheetName val="기계설비"/>
      <sheetName val="총인원"/>
      <sheetName val="직급인원"/>
      <sheetName val="예산조서(무선)"/>
      <sheetName val="예산M11A"/>
      <sheetName val="3본사"/>
      <sheetName val="계획금액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기지국"/>
      <sheetName val="프로젝트"/>
      <sheetName val="99년신청"/>
      <sheetName val="1차 내역서"/>
      <sheetName val="깨기수량"/>
      <sheetName val="수주실적0709"/>
      <sheetName val="위성"/>
      <sheetName val="남양구조시험동"/>
      <sheetName val="토공A"/>
      <sheetName val="직원동원SCH"/>
      <sheetName val="내역(토목)"/>
      <sheetName val="주beam"/>
      <sheetName val="음봉방향"/>
      <sheetName val="자료(통합)"/>
      <sheetName val="발주내역"/>
      <sheetName val="제3장 기술업무"/>
      <sheetName val="건축원가"/>
      <sheetName val="실행예산서"/>
      <sheetName val="BOX 본체"/>
      <sheetName val="제4절-1"/>
      <sheetName val="2000년하반기"/>
      <sheetName val="0217상가미분양자산"/>
      <sheetName val="INDEX"/>
      <sheetName val="15100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堀᎟"/>
      <sheetName val="¼ö·®»êÃÈ"/>
      <sheetName val="¼ö·®»êÃX"/>
      <sheetName val="壈᎟"/>
      <sheetName val="쀀ፐ"/>
      <sheetName val="죈፺"/>
      <sheetName val="惈፵"/>
      <sheetName val="2"/>
      <sheetName val="두앙"/>
      <sheetName val="pbs_lambda"/>
      <sheetName val="Matériel embarqué PVC"/>
      <sheetName val="공사내역서(을)실행"/>
      <sheetName val="(2)"/>
      <sheetName val="세부내역서"/>
      <sheetName val="우수공"/>
      <sheetName val="PANEL"/>
      <sheetName val="현대물량"/>
      <sheetName val="테이블"/>
      <sheetName val="결합부검토"/>
      <sheetName val="설명서 "/>
      <sheetName val="설계변경내역서"/>
      <sheetName val="일위산출"/>
      <sheetName val="NAI"/>
      <sheetName val="공주-교대(A1)"/>
      <sheetName val="공용시설내역"/>
      <sheetName val="가CP"/>
      <sheetName val="구조     ."/>
      <sheetName val="1)fs"/>
      <sheetName val="청구내역(9807)"/>
      <sheetName val="덕전리"/>
      <sheetName val="신공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3_바닥판설계"/>
      <sheetName val="표 지"/>
      <sheetName val="공사비총괄표"/>
      <sheetName val="BQ(실행)"/>
      <sheetName val="산재 안전"/>
      <sheetName val="노무비 경비"/>
      <sheetName val="산정표"/>
      <sheetName val="변경서식"/>
      <sheetName val="등록업체"/>
      <sheetName val="추가예산"/>
      <sheetName val="대가목록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빙축열"/>
      <sheetName val="일위(시설)"/>
      <sheetName val="조건입력"/>
      <sheetName val="조건입력(2)"/>
      <sheetName val="장비선정"/>
      <sheetName val="남대문빌딩"/>
      <sheetName val="PUMP"/>
      <sheetName val="변경후-SHEET"/>
      <sheetName val="CAT_5"/>
      <sheetName val="적점"/>
      <sheetName val="IBASE"/>
      <sheetName val="원내역서 그대로"/>
      <sheetName val="파이프"/>
      <sheetName val="실행비교"/>
      <sheetName val="기계실"/>
      <sheetName val="회로내역(승인)"/>
      <sheetName val="공통대가"/>
      <sheetName val="Pier 3"/>
      <sheetName val="민감도"/>
      <sheetName val="부표총괄"/>
      <sheetName val="배"/>
      <sheetName val="노원열병합  건축렀こ렀䡟ԯ_x0000_缀"/>
      <sheetName val="일반맨홀수량집계(A-7 LINE)"/>
      <sheetName val="Sheet22"/>
      <sheetName val="가시설수량"/>
      <sheetName val="암센터"/>
      <sheetName val="TYPE-B 평균H"/>
      <sheetName val="공종목록표"/>
      <sheetName val="인부임"/>
      <sheetName val="특기사항"/>
      <sheetName val="하도내역 (철콘)"/>
      <sheetName val="GAEYO"/>
      <sheetName val="원가서"/>
      <sheetName val="명단원자료(이전)"/>
      <sheetName val="기초입력"/>
      <sheetName val="명세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인원"/>
      <sheetName val="자판실행"/>
      <sheetName val="D16"/>
      <sheetName val="D25"/>
      <sheetName val="D22"/>
      <sheetName val="내역총괄"/>
      <sheetName val="내역총괄2"/>
      <sheetName val="내역총괄3"/>
      <sheetName val="단위세대물량"/>
      <sheetName val="낙찰표"/>
      <sheetName val="변경품셈"/>
      <sheetName val="약전닥트"/>
      <sheetName val="건축부하"/>
      <sheetName val="목록1"/>
      <sheetName val="목록2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1.취수장"/>
      <sheetName val="제수변䊱ᅪ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화전내"/>
      <sheetName val="KSHAHU-6"/>
      <sheetName val="대가 (보완)"/>
      <sheetName val="토목원가계窨_x0013_"/>
      <sheetName val="교실"/>
      <sheetName val="포쐀䑣"/>
      <sheetName val="포䠟⥏"/>
      <sheetName val="포䠠⥏"/>
      <sheetName val="포䈀㙪"/>
      <sheetName val="정산입력"/>
      <sheetName val="개산공사비"/>
      <sheetName val="총괄집桶青"/>
      <sheetName val="01상노임"/>
      <sheetName val="토 적 표"/>
      <sheetName val="골재산출"/>
      <sheetName val="栍ᾆ"/>
      <sheetName val="APT"/>
      <sheetName val="부하"/>
      <sheetName val="도체종-상수표"/>
      <sheetName val="동원인원"/>
      <sheetName val="자재 집계표"/>
      <sheetName val="정화조"/>
      <sheetName val="변품8-37"/>
      <sheetName val="참조(2)"/>
      <sheetName val="참조"/>
      <sheetName val="현장일보"/>
      <sheetName val="미지급내역"/>
      <sheetName val="매입내역 "/>
      <sheetName val="거래처별지출내역"/>
      <sheetName val="총(철거)"/>
      <sheetName val="세동별비상"/>
      <sheetName val="참조M"/>
      <sheetName val="LAB"/>
      <sheetName val="금융비용"/>
      <sheetName val="Inquiry"/>
      <sheetName val="금액결揄"/>
      <sheetName val="기존구조물철거집계계표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유림총괄"/>
      <sheetName val="3회기성_x0005__x0000_"/>
      <sheetName val="3회기성吸("/>
      <sheetName val="3회기성ⱂ⿌"/>
      <sheetName val="3회기성埀0"/>
      <sheetName val="제철"/>
      <sheetName val="건공실"/>
      <sheetName val="입찰사유서 제4공종 (흙깎기)"/>
      <sheetName val="하부철근수량"/>
      <sheetName val="배관단가조사서"/>
      <sheetName val="동력부하계산"/>
      <sheetName val="견적시담(송포2공구)"/>
      <sheetName val="IMP_(REACTOR)"/>
      <sheetName val="단위별 일위대가표"/>
      <sheetName val="자재테이블"/>
      <sheetName val="토공 total"/>
      <sheetName val="산#2-1 (2)"/>
      <sheetName val="단가비교표 (계측제어)"/>
      <sheetName val="꣈፺"/>
      <sheetName val="저፺"/>
      <sheetName val="︀ᇕ"/>
      <sheetName val="카렌스센터계량기설치공사"/>
      <sheetName val="전체내ﰀ⁗"/>
      <sheetName val="ꀀ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교대(A1挔"/>
      <sheetName val="기성내역"/>
      <sheetName val="팔당터널(1공구)"/>
      <sheetName val="EJ"/>
      <sheetName val="앉음벽 (2)"/>
      <sheetName val="선로정수계산"/>
      <sheetName val="지입자재"/>
      <sheetName val="상반기손익차2총괄"/>
      <sheetName val="설계일반"/>
      <sheetName val="토목검측서"/>
      <sheetName val="DRAIN DRUM PIT D-301"/>
      <sheetName val="TYPE집계표"/>
      <sheetName val="기성내역서"/>
      <sheetName val="PAD TR보호대기초"/>
      <sheetName val="가로등기초"/>
      <sheetName val="HANDHOLE(2)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금광1터널"/>
      <sheetName val="역삼"/>
      <sheetName val="cal"/>
      <sheetName val="구조물공집계"/>
      <sheetName val="부대집계"/>
      <sheetName val="요약"/>
      <sheetName val="0_x0000_"/>
      <sheetName val="건0_x0000_蠀"/>
      <sheetName val="SANBAISU"/>
      <sheetName val="전체내ᓈባ"/>
      <sheetName val="4렀቟԰"/>
      <sheetName val="4︀ᇕ԰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안양1공구_건축"/>
      <sheetName val="2000,午_x0013_꾈ૂ䡲"/>
      <sheetName val="2000,午_x0013_ॢ䡲"/>
      <sheetName val="금0_x0000_䠀"/>
      <sheetName val="금蠣㡎耀"/>
      <sheetName val="hvac(제어동)"/>
      <sheetName val="5.3 단면가정"/>
      <sheetName val="시추주상도"/>
      <sheetName val="연돌일위집계"/>
      <sheetName val="CON'C"/>
      <sheetName val="전체공내역서"/>
      <sheetName val="퍼스트"/>
      <sheetName val="변경실행(2차) "/>
      <sheetName val="호표"/>
      <sheetName val="VXXXXXXX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D-3109"/>
      <sheetName val="SRC-B3U2"/>
      <sheetName val="13LPMCC"/>
      <sheetName val="sub"/>
      <sheetName val="마장"/>
      <sheetName val="회사99"/>
      <sheetName val="OCT.FDN"/>
      <sheetName val="2000_x0005__x0000__x0000_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삼성전기"/>
      <sheetName val="일목"/>
      <sheetName val="노무비(DB)_이후 출력XXXXXX"/>
      <sheetName val="4월"/>
      <sheetName val="8월"/>
      <sheetName val="12월"/>
      <sheetName val="2월"/>
      <sheetName val="7월"/>
      <sheetName val="6월"/>
      <sheetName val="3월"/>
      <sheetName val="11월"/>
      <sheetName val="10월"/>
      <sheetName val="9월"/>
      <sheetName val="배전반용량계산"/>
      <sheetName val="세정탑 설계"/>
      <sheetName val="건축-물가변동"/>
      <sheetName val="기계설비-물가변동"/>
      <sheetName val="실행변경(1차)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현장관리비 산출내역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2.대외공문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2.조명기구철거(일괄철거분)"/>
      <sheetName val="#3_일위대가목록"/>
      <sheetName val="#2_일위대가목록"/>
      <sheetName val="97노임단가"/>
      <sheetName val="입력란"/>
      <sheetName val="대비내역"/>
      <sheetName val="shtOpr"/>
      <sheetName val="측구터파기공수량집계"/>
      <sheetName val="※참고자료※"/>
      <sheetName val="대포2교접속"/>
      <sheetName val="일반전기C"/>
      <sheetName val="POOM_MOTO"/>
      <sheetName val="세부내역서(전기)"/>
      <sheetName val="일위(설)"/>
      <sheetName val="석재장조사"/>
      <sheetName val="전기공사일위대가"/>
      <sheetName val="일위단가"/>
      <sheetName val="파일의이용"/>
      <sheetName val="유동표"/>
      <sheetName val="FRT_O"/>
      <sheetName val="FAB_I"/>
      <sheetName val="2002계약현황"/>
      <sheetName val="견적접수"/>
      <sheetName val="견적내역서"/>
      <sheetName val="48신설수량"/>
      <sheetName val="원본(갑지)"/>
      <sheetName val="전등부하"/>
      <sheetName val="O＆P"/>
      <sheetName val="결재판(삭제하지말아주세요)"/>
      <sheetName val="케이블"/>
      <sheetName val="본사인상전"/>
      <sheetName val="단가산출-기,교"/>
      <sheetName val="유첨䈀ᅪ"/>
      <sheetName val="업체별기성내역"/>
      <sheetName val="기계경비및산출근거서"/>
      <sheetName val="건설장비기초단가"/>
      <sheetName val="토공,기초"/>
      <sheetName val="자재 단가표"/>
      <sheetName val="FAB별"/>
      <sheetName val="주간계획"/>
      <sheetName val="PIPING"/>
      <sheetName val="선택"/>
      <sheetName val="총괄원가 "/>
      <sheetName val="Pricelist TAC AB"/>
      <sheetName val="물가정보자료"/>
      <sheetName val="萀⅜"/>
      <sheetName val="의정부문예회관변경내역"/>
      <sheetName val="POL6차-PIPING"/>
      <sheetName val="장비당단가 (1)"/>
      <sheetName val="소운반"/>
      <sheetName val="공종구간"/>
      <sheetName val="산출0"/>
      <sheetName val="물墸᎟鰀"/>
      <sheetName val="화재 탐지_x0005__x0000_"/>
      <sheetName val="샘플표지"/>
      <sheetName val="가중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차수"/>
      <sheetName val="TG9504"/>
      <sheetName val="1995년 섹터별 매출"/>
      <sheetName val="ROOF(ALKALI)"/>
      <sheetName val="貭♘"/>
      <sheetName val="역T형옹벽(3.0)"/>
      <sheetName val="master(total)"/>
      <sheetName val="평3"/>
      <sheetName val="실행(ALT1)"/>
      <sheetName val="경로,구간현황"/>
      <sheetName val="전신환매도徸"/>
      <sheetName val="제잡비"/>
      <sheetName val="총괄분 설계서용지"/>
      <sheetName val="Ⅴ-2.공종별내역"/>
      <sheetName val="투찰금액"/>
      <sheetName val="가공2원도"/>
      <sheetName val="재료집계표3"/>
      <sheetName val="범용개발순소요비용"/>
      <sheetName val="5정거장"/>
      <sheetName val="1-3길내기"/>
      <sheetName val="상가지급현황"/>
      <sheetName val="단위목헾"/>
      <sheetName val="산출내역(K2)"/>
      <sheetName val="전체제잡비"/>
      <sheetName val="1호맨홀토공"/>
      <sheetName val="날개벽(좌,우=60도-4개)"/>
      <sheetName val="관헾"/>
      <sheetName val="esc"/>
      <sheetName val="원가(1︀"/>
      <sheetName val="원가(1䠀"/>
      <sheetName val="관聈"/>
      <sheetName val="단산"/>
      <sheetName val="방음벽 기초 일반헾】"/>
      <sheetName val="총괄집렇♑"/>
      <sheetName val="총괄집㸁䧾"/>
      <sheetName val="변수데이타"/>
      <sheetName val="내역서-전체낙찰율"/>
      <sheetName val="물량증감"/>
      <sheetName val="9902"/>
      <sheetName val="재료단가"/>
      <sheetName val="FB25JN"/>
      <sheetName val="형틀공사"/>
      <sheetName val="장비명"/>
      <sheetName val="2000.05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제㗇"/>
      <sheetName val="주차구丵〒_x0005__x0000_"/>
      <sheetName val="공정코드"/>
      <sheetName val="배수관연장산출서"/>
      <sheetName val="수전기기DATA"/>
      <sheetName val="음성방향"/>
      <sheetName val="옹벽수량萘_x0013_"/>
      <sheetName val="신규 품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작용하중산정"/>
      <sheetName val="인부신상자료"/>
      <sheetName val="6차2회변경내역서"/>
      <sheetName val="倀ᑙ"/>
      <sheetName val="1x"/>
      <sheetName val="栈᲋"/>
      <sheetName val="_xd810_᱓"/>
      <sheetName val="인수공규격"/>
      <sheetName val="자재단가_x0005_"/>
      <sheetName val="공사"/>
      <sheetName val="조정내역"/>
      <sheetName val="대전-교대(A1-A2)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자(3.0m)"/>
      <sheetName val="3련 B姨#"/>
      <sheetName val="북방3터널"/>
      <sheetName val="포장공자재집계표"/>
      <sheetName val="1호맨홀수량산출"/>
      <sheetName val="마산방향철근집계"/>
      <sheetName val="자재표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총괄집_x0000__x0000_"/>
      <sheetName val="9GN邷㭘"/>
      <sheetName val="정거장"/>
      <sheetName val="길내기"/>
      <sheetName val="¹׃】_x0000_"/>
      <sheetName val="M-EQPT-Z"/>
      <sheetName val="품종별월계"/>
      <sheetName val="토공총괄표"/>
      <sheetName val="안양동교 1안"/>
      <sheetName val="1.3.1절점좌표"/>
      <sheetName val="1.1설계기준"/>
      <sheetName val="변경비_x0000__x0000_Ѡ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bearing"/>
      <sheetName val="균열"/>
      <sheetName val="노᠀⁷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LIST"/>
      <sheetName val="영흥TL(UP,DOWN) "/>
      <sheetName val="sheets"/>
      <sheetName val="관기성공.내"/>
      <sheetName val="평균높이산출근거"/>
      <sheetName val="횡배수관위치조서"/>
      <sheetName val="9."/>
      <sheetName val="내역서적용수량"/>
      <sheetName val="기본사항"/>
      <sheetName val="토목내역서 (도급단가)"/>
      <sheetName val="순공사비"/>
      <sheetName val="도장 및 용접 수량"/>
      <sheetName val="2.주요계수총괄"/>
      <sheetName val="평균터파기고(1-2,ASP)"/>
      <sheetName val="실행내역서 (조경)"/>
      <sheetName val="구조물"/>
      <sheetName val="공사설계서"/>
      <sheetName val="품셈(기초)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준"/>
      <sheetName val="AH-1 "/>
      <sheetName val="적정성평가표(8번)(1순위)"/>
      <sheetName val="적정성평가표(12번)(6순위)"/>
      <sheetName val="기별(종합)"/>
      <sheetName val="8. 안_x0000__x0000__x0005_"/>
      <sheetName val="일위대가-1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수압집계"/>
      <sheetName val="SP-B1"/>
      <sheetName val="매출단가"/>
      <sheetName val="2000,咘೿踇⽟_x0000_"/>
      <sheetName val="2000,ﳨǬ踇⾣_x0000_"/>
      <sheetName val="2000,缈,罌,헾"/>
      <sheetName val="2000,薸!藼!헾"/>
      <sheetName val="2000,螨_x0013_蟬_x0013_헾"/>
      <sheetName val="1_설계기준"/>
      <sheetName val="Sheet1_(2)"/>
      <sheetName val="사업계획1안"/>
      <sheetName val="월별수입"/>
      <sheetName val="공정"/>
      <sheetName val="36+45-113-18+19+20I"/>
      <sheetName val="사용성검토"/>
      <sheetName val=" 냉각수펌프"/>
      <sheetName val="5.공종별尜_x0013_層_x0013_闰"/>
      <sheetName val="과세면세표"/>
      <sheetName val="관급원내역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맨홀수량"/>
      <sheetName val="전체내԰_x0000_"/>
      <sheetName val="ꠀ"/>
      <sheetName val="전체내저ᚙ"/>
      <sheetName val="전체내ꠀ᪘"/>
      <sheetName val="RING WALL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준공조서"/>
      <sheetName val="공사준공계"/>
      <sheetName val="준공검사보고서"/>
      <sheetName val="신.분"/>
      <sheetName val="7.경제성결과"/>
      <sheetName val="교대시점"/>
      <sheetName val="단가표 (2)"/>
      <sheetName val="자금청구"/>
      <sheetName val="소각장스케줄"/>
      <sheetName val="조도계산(가로등NEW)"/>
      <sheetName val="기계경비(시"/>
      <sheetName val="원가계산(2)"/>
      <sheetName val="목표세부명세"/>
      <sheetName val="ÀÏÀ§´ë헾】_x0005__x0000__x0000__x0000_"/>
      <sheetName val="제조 경영"/>
      <sheetName val="새공통"/>
      <sheetName val="11+040(통로)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경비공통"/>
      <sheetName val="동원인원계획표"/>
      <sheetName val="제품橂"/>
      <sheetName val="맨홀물량"/>
      <sheetName val="일위집계(기존)"/>
      <sheetName val="북제주-표지"/>
      <sheetName val="COVERSHEET"/>
      <sheetName val="고창터널(고창방향䈀"/>
      <sheetName val="할丵〒"/>
      <sheetName val="환율change"/>
      <sheetName val=" 갑지"/>
      <sheetName val="예정공정표"/>
      <sheetName val="횡배수관설치현황"/>
      <sheetName val="기둥"/>
      <sheetName val="저판(버림100)"/>
      <sheetName val="안전시설"/>
      <sheetName val="기계경비산출"/>
      <sheetName val="가옥조"/>
      <sheetName val="1_x0005_"/>
      <sheetName val="도면자료제출일정"/>
      <sheetName val="중기비"/>
      <sheetName val="시공계_x0005_"/>
      <sheetName val="변경비_x0005__x0000_"/>
      <sheetName val="[YES.XLS][YES.XLS][YES.XLS]4/_x0000_䠀"/>
      <sheetName val="[YES.XLS][YES.XLS][YES.XLS]4쌇栅/"/>
      <sheetName val="품셈총괄표"/>
      <sheetName val="첨부1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오억미만"/>
      <sheetName val="교사기준면적(초등)"/>
      <sheetName val="토공및부대2차"/>
      <sheetName val="Macro"/>
      <sheetName val="3절_CheckList_구분"/>
      <sheetName val="산출"/>
      <sheetName val="옹벽기초자료"/>
      <sheetName val="비탈면보호공수량산출"/>
      <sheetName val="Oper Amount"/>
      <sheetName val="일반수량총괄집계"/>
      <sheetName val="전체내蠀ᒗ"/>
      <sheetName val="전체내︀盕"/>
      <sheetName val="일위대가(계측︩盕ԯ_x0000_"/>
      <sheetName val="전체내壈▞"/>
      <sheetName val="토공총괄집계"/>
      <sheetName val="공종코드"/>
      <sheetName val="방호벽"/>
      <sheetName val="낙석방지책"/>
      <sheetName val="금액︀⣕"/>
      <sheetName val="자재노임단가"/>
      <sheetName val="크레인5ton"/>
      <sheetName val="단가산출-2"/>
      <sheetName val="기초수량-1"/>
      <sheetName val="단가산출-1"/>
      <sheetName val="단가 (2)"/>
      <sheetName val="??????"/>
      <sheetName val="검색"/>
      <sheetName val="일위산출근거"/>
      <sheetName val="대가단최종"/>
      <sheetName val="산출명세서"/>
      <sheetName val="2.노무비명세서(수직보垰7埼"/>
      <sheetName val="용수간선"/>
      <sheetName val="노무비(첨부4-4)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怀፵"/>
      <sheetName val="주사무실︀ᇕ"/>
      <sheetName val="주사무실ꠀ፺"/>
      <sheetName val="BOX ꠀ፺"/>
      <sheetName val="㗈቎"/>
      <sheetName val="¼ö·®»êÃ¨"/>
      <sheetName val="주사무실ֳ_x0000_"/>
      <sheetName val="新철폐복2"/>
      <sheetName val="新철폐복3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일위대가1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수지표"/>
      <sheetName val="셀명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Change rate"/>
      <sheetName val="B3.PERSONEL-Ucret"/>
      <sheetName val="nomi "/>
      <sheetName val="ᓈባ"/>
      <sheetName val="︀盕"/>
      <sheetName val="壈▞"/>
      <sheetName val="내역서1"/>
      <sheetName val="왕십리방향"/>
      <sheetName val="일위1"/>
      <sheetName val="L_RPTB03_01"/>
      <sheetName val="gvl"/>
      <sheetName val="단가대비"/>
      <sheetName val="부丵〒"/>
      <sheetName val="부司2"/>
      <sheetName val="성원계약"/>
      <sheetName val="굴착현장"/>
      <sheetName val="수량산출서-2"/>
      <sheetName val="102역사"/>
      <sheetName val="단위수량산출"/>
      <sheetName val="차도부연장현황"/>
      <sheetName val="국도접속 차도부수량"/>
      <sheetName val="원곡IC교 내진성능보강공사 실시설계 용역.xlsx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조도계산서_(도서)"/>
      <sheetName val="1_설계조건"/>
      <sheetName val="3-1_CB"/>
      <sheetName val="단__가__대__비__표"/>
      <sheetName val="일__위__대__가__목__록"/>
      <sheetName val="90_03실행_"/>
      <sheetName val="3_공통공사대비"/>
      <sheetName val="지하"/>
      <sheetName val="총공사비"/>
      <sheetName val="물가변동잔여물량세부내역서"/>
      <sheetName val="신규(방류시설)"/>
      <sheetName val="소방"/>
      <sheetName val="덤프트럭계수"/>
      <sheetName val="카메라"/>
      <sheetName val="포장절단"/>
      <sheetName val="205동"/>
      <sheetName val="CPM챠트"/>
      <sheetName val="05 BOX"/>
      <sheetName val="02 SLAB"/>
      <sheetName val="도급내역서"/>
      <sheetName val="합의서"/>
      <sheetName val="PARAMETER"/>
      <sheetName val="9-1차_x0005__x0000_"/>
      <sheetName val="SHUTDOWN VALVE"/>
      <sheetName val="조도계산서1"/>
      <sheetName val="LD"/>
      <sheetName val="업무처리전"/>
      <sheetName val="5지구단위"/>
      <sheetName val="DWG-CAB-I"/>
      <sheetName val="허용전류-IEC"/>
      <sheetName val="허용전류-IEC DATA"/>
      <sheetName val="참조(X)"/>
      <sheetName val="단가LIST"/>
      <sheetName val="D-RMIL"/>
      <sheetName val="암거단위-1련"/>
      <sheetName val="수안보-墰5壼5"/>
      <sheetName val="자재단가리스트"/>
      <sheetName val="공사내역(총괄)"/>
      <sheetName val="대보~세기"/>
      <sheetName val="A"/>
      <sheetName val="운반비산정"/>
      <sheetName val="미드수량"/>
      <sheetName val="기본DATԯ"/>
      <sheetName val="기본DAT頀"/>
      <sheetName val="성곽내역서"/>
      <sheetName val="공종별수량집계"/>
      <sheetName val="실︀ԯ"/>
      <sheetName val="Tiburon"/>
      <sheetName val="1.동력공사"/>
      <sheetName val="원가총괄"/>
      <sheetName val="5. 차단기 용량계산"/>
      <sheetName val="내역총괄표"/>
      <sheetName val="형식별 개략공사비"/>
      <sheetName val="5.1단가조사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총괄표(1)"/>
      <sheetName val="◀암거수리계산조서"/>
      <sheetName val="Summar헾】_x0005__x0000__x0000__x0000__x0000_"/>
      <sheetName val="Summar"/>
      <sheetName val="Summar䡲ぞ_x0000_"/>
      <sheetName val="하남내역"/>
      <sheetName val="단위"/>
      <sheetName val="기က_x0000_退"/>
      <sheetName val="Cover Sht"/>
      <sheetName val="하수실행"/>
      <sheetName val="공종별자재"/>
      <sheetName val="소상 &quot;1&quot;"/>
      <sheetName val="T13(P68~72,78)"/>
      <sheetName val="교량명원본"/>
      <sheetName val="BOX제원원본"/>
      <sheetName val="4.일위대가목차"/>
      <sheetName val="사다리"/>
      <sheetName val="공사비 내역"/>
      <sheetName val="총괄집계 "/>
      <sheetName val="기본자료"/>
      <sheetName val="증감내역서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일위대가 (PM)"/>
      <sheetName val="종단계산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자재단가壠"/>
      <sheetName val="자재단가厘"/>
      <sheetName val="도급FORM"/>
      <sheetName val="일위대가집계표"/>
      <sheetName val="PO-BOB"/>
      <sheetName val="갑지(가로ﻁ"/>
      <sheetName val="설계서(7)"/>
      <sheetName val="7단가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실행ࠏE"/>
      <sheetName val="실행ဏ_x0000_"/>
      <sheetName val="TYPE-U800"/>
      <sheetName val="전등수량산출"/>
      <sheetName val="Imp-Data"/>
      <sheetName val="20-25"/>
      <sheetName val="설치자재"/>
      <sheetName val="단중"/>
      <sheetName val="3-1.일위대가집계표(교통시설물1)"/>
      <sheetName val="남경"/>
      <sheetName val="MEMBER"/>
      <sheetName val="공사별 가중치0_x0000_ꀀâ_x0000__x0000_鬀ӊ㰞"/>
      <sheetName val="VXXXXXX"/>
      <sheetName val="노임목록"/>
      <sheetName val="가시설"/>
      <sheetName val="등록자료"/>
      <sheetName val="입력정보"/>
      <sheetName val="내역단가"/>
      <sheetName val="주요재료비(원본)"/>
      <sheetName val="3.1조명전열 설비공사"/>
      <sheetName val="3.3정보통신 설비공사"/>
      <sheetName val="3.4소방 설비공사"/>
      <sheetName val="견적을지"/>
      <sheetName val="방송일위대가"/>
      <sheetName val="준설량산정표"/>
      <sheetName val="1단계_견적내역서"/>
      <sheetName val="입상내역"/>
      <sheetName val="7.3.1 전력간선 굵기"/>
      <sheetName val="일위대가집계표(사급)"/>
      <sheetName val="감시제어"/>
      <sheetName val="목차임시"/>
      <sheetName val="중기사용료산출근거"/>
      <sheetName val="01_ 원가계산서"/>
      <sheetName val="간이연락"/>
      <sheetName val="RAHMEN"/>
      <sheetName val="????"/>
      <sheetName val="일위대가(원본)"/>
      <sheetName val="농로수량집계"/>
      <sheetName val="용역단가"/>
      <sheetName val="견적대비 견적서"/>
      <sheetName val="내부수지예산"/>
      <sheetName val="DG7"/>
      <sheetName val="월말"/>
      <sheetName val="15.공량산출근거서"/>
      <sheetName val="교각토공"/>
      <sheetName val="일단의 주택지"/>
      <sheetName val="약ྀ︁"/>
      <sheetName val="REDUCER"/>
      <sheetName val="WE'T"/>
      <sheetName val="예산"/>
      <sheetName val="인부노임"/>
      <sheetName val="가정급수관"/>
      <sheetName val="N賃率_職"/>
      <sheetName val="일위藨-헾"/>
      <sheetName val="b_balju_ch"/>
      <sheetName val="b_balju_chÈ"/>
      <sheetName val="b_balju_ch_x0005_"/>
      <sheetName val="b_balju_chÛ"/>
      <sheetName val="b_balju_ch("/>
      <sheetName val="슬래브"/>
      <sheetName val="예가표"/>
      <sheetName val="INS-SHEET"/>
      <sheetName val="도근좌표"/>
      <sheetName val="직원자료"/>
      <sheetName val="업종분류"/>
      <sheetName val="장비분류"/>
      <sheetName val="단가산출목록표"/>
      <sheetName val="새공통(96임금인상기준)"/>
      <sheetName val="bCord공정"/>
      <sheetName val="d수량"/>
      <sheetName val="e대가"/>
      <sheetName val="g단가"/>
      <sheetName val="h집계"/>
      <sheetName val="밀양노선별공사비명세서"/>
      <sheetName val="인공산출"/>
      <sheetName val="전기내역서(총계)"/>
      <sheetName val="일위(PN)"/>
      <sheetName val="환산"/>
      <sheetName val="산출근거#2-3"/>
      <sheetName val="지입재료비"/>
      <sheetName val="적요"/>
      <sheetName val="세부狇譈"/>
      <sheetName val="조정_x0014__x0008_"/>
      <sheetName val="_x0000__x0008__x0000__x0008__x0000__x0006__x0000__x0004_"/>
      <sheetName val="7.PILE  (돌출)"/>
      <sheetName val="¹°·㑈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흄관기초"/>
      <sheetName val="부대공(집계)"/>
      <sheetName val="포장단면별단위수량"/>
      <sheetName val="ACUNIT"/>
      <sheetName val="database"/>
      <sheetName val="방배동내역(리라)"/>
      <sheetName val="건축공사집계표"/>
      <sheetName val="부대공사총괄"/>
      <sheetName val="수량산출(비굴착)"/>
      <sheetName val="4-2.전기관급자재(수배전반)내역서"/>
      <sheetName val="Æ¯º°±³擀睈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갑(전기)"/>
      <sheetName val="토목내역서"/>
      <sheetName val="국별인원"/>
      <sheetName val="설치공사비"/>
      <sheetName val="변경내역"/>
      <sheetName val="공사비명세서"/>
      <sheetName val="자재집계 &amp; 총괄표"/>
      <sheetName val="직공ꂲ"/>
      <sheetName val="금액浨+"/>
      <sheetName val="교통닑⼣_x0005_"/>
      <sheetName val="증감퀀䅰"/>
      <sheetName val="실ԯ"/>
      <sheetName val="배관내역"/>
      <sheetName val="2차공사"/>
      <sheetName val="임시전기공사설계서"/>
      <sheetName val="내역서 (1차)"/>
      <sheetName val="금액결醐"/>
      <sheetName val="하중재하"/>
      <sheetName val="건설산출"/>
      <sheetName val="Requirement(Work Crew)"/>
      <sheetName val="전동기"/>
      <sheetName val="2.1 전선굵기"/>
      <sheetName val="8.수량산출 (2)"/>
      <sheetName val="일위대가표 (⠋ᡏ"/>
      <sheetName val="단가산출2"/>
      <sheetName val="대운반(철재)"/>
      <sheetName val="외천교"/>
      <sheetName val="철콘집계"/>
      <sheetName val="5회기성03월"/>
      <sheetName val="Param"/>
      <sheetName val="당진1,2호기전선관설치및접지4차공사내역서-을지"/>
      <sheetName val="매입세율"/>
      <sheetName val="Macro(부하)"/>
      <sheetName val="적격심사표"/>
      <sheetName val="수량산출1"/>
      <sheetName val="일위대가서식"/>
      <sheetName val="일위대가양식"/>
      <sheetName val="5.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직원자료입력"/>
      <sheetName val="MixBed"/>
      <sheetName val="CondPol"/>
      <sheetName val="사통"/>
      <sheetName val="기초코徸"/>
      <sheetName val="예산조서(︀ᇕ԰"/>
      <sheetName val="현장지䀀ኀ㠀ኃ"/>
      <sheetName val="바이오"/>
      <sheetName val="잡철물"/>
      <sheetName val="배수관접합및부설  "/>
      <sheetName val="인제내역"/>
      <sheetName val="파형강관집계"/>
      <sheetName val="원하도급내역서(당초)"/>
      <sheetName val="관세,통관수수료,운반비"/>
      <sheetName val="KS-301_WBS"/>
      <sheetName val="수량BOQ"/>
      <sheetName val="금액내㔀቎"/>
      <sheetName val="청하배수"/>
      <sheetName val="첨부파일"/>
      <sheetName val="개별직종노임단가(2005.1)"/>
      <sheetName val="비교1"/>
      <sheetName val="가시설(TYPE-A)"/>
      <sheetName val="1호맨홀가감수량"/>
      <sheetName val="1-1평균터파기고(1)"/>
      <sheetName val="ASEM내역"/>
      <sheetName val="적격점수&lt;300억미만&gt;"/>
      <sheetName val="금강견적"/>
      <sheetName val="청주(철골발주의뢰서)"/>
      <sheetName val="Price List"/>
      <sheetName val="ORIGN"/>
      <sheetName val="12년06월28일 패케이지반및분전반정산서"/>
      <sheetName val="Book1"/>
      <sheetName val="98발주"/>
      <sheetName val="공무2과"/>
      <sheetName val="(C)원내역"/>
      <sheetName val="물"/>
      <sheetName val="단가순번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[YES.XLS][YES.XLS][YES.XLS]신표司/"/>
      <sheetName val="[YES.XLS]신표司/"/>
      <sheetName val="단목"/>
      <sheetName val="토목수량"/>
      <sheetName val="INSTR"/>
      <sheetName val="3차준공"/>
      <sheetName val="fitting"/>
      <sheetName val="Look-Up"/>
      <sheetName val="Units"/>
      <sheetName val="노임9월"/>
      <sheetName val="洊⍩"/>
      <sheetName val="_xd808_⢉"/>
      <sheetName val="砈ẋ"/>
      <sheetName val="화산경계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주관⩿〚"/>
      <sheetName val="1þ"/>
      <sheetName val="1ð"/>
      <sheetName val="배수내역"/>
      <sheetName val="1¨"/>
      <sheetName val="1¸"/>
      <sheetName val="설계명세_x0000_"/>
      <sheetName val="설계명세揄"/>
      <sheetName val="설계명세䡲"/>
      <sheetName val="설계명세_x0005_"/>
      <sheetName val="DATA 입᠒ᎍ"/>
      <sheetName val="몰탈재븧܊"/>
      <sheetName val="견적의"/>
      <sheetName val="견적의烇彰"/>
      <sheetName val="철거산출헾】"/>
      <sheetName val="철거산출午_x0013_"/>
      <sheetName val="VS P-Q"/>
      <sheetName val="법면"/>
      <sheetName val="배수공1"/>
      <sheetName val="도급단가-아파트"/>
      <sheetName val="BREAKDOWN(철거설치)"/>
      <sheetName val="사각맨퀀"/>
      <sheetName val="사각맨堀"/>
      <sheetName val="사각맨䈀"/>
      <sheetName val="사각맨ﻇ"/>
      <sheetName val="[YES.XLS]4/_x0000_䠀"/>
      <sheetName val="[YES.XLS]4쌇栅/"/>
      <sheetName val="내역갑지"/>
      <sheetName val="옹벽수량집계표"/>
      <sheetName val="기능공인적사항"/>
      <sheetName val="남양주부대"/>
      <sheetName val="지불내역1"/>
      <sheetName val="집수정(1)"/>
      <sheetName val="PAC"/>
      <sheetName val="행거,슈,볼트,펌프,잡재"/>
      <sheetName val="을-ATYPE"/>
      <sheetName val="직접비"/>
      <sheetName val="30신설일위대가"/>
      <sheetName val="30집계표"/>
      <sheetName val="지구단위계획"/>
      <sheetName val="00노임기준"/>
      <sheetName val="16-1"/>
      <sheetName val="일위대가(가설԰"/>
      <sheetName val="수종별인자"/>
      <sheetName val="BH-1 (2)"/>
      <sheetName val="수로교_xdc00_᎚␀᎛"/>
      <sheetName val="단가목԰"/>
      <sheetName val="단가목_xdc00_"/>
      <sheetName val="지중자재단가"/>
      <sheetName val="ALINE"/>
      <sheetName val="22-1소단"/>
      <sheetName val="22-2M단"/>
      <sheetName val="사업성분석"/>
      <sheetName val="22신설수량"/>
      <sheetName val="내역5"/>
      <sheetName val="사용자정의"/>
      <sheetName val="±âÀÚÀç´ëºñÇ¥"/>
      <sheetName val="¿¬°áÀÓ½Ã"/>
      <sheetName val="°ü±Þ"/>
      <sheetName val="도시가스현황"/>
      <sheetName val="가시설공(광장부)"/>
      <sheetName val="현장유지관리비"/>
      <sheetName val="A-8 PD(도로중앙)"/>
      <sheetName val="목창호"/>
      <sheetName val="포장공총괄수량집계표"/>
      <sheetName val="TOTAL_BOQ"/>
      <sheetName val="5.2코핑"/>
      <sheetName val="b_gunmul"/>
      <sheetName val="b_balju (2)"/>
      <sheetName val="갑(계장)"/>
      <sheetName val="적용환율"/>
      <sheetName val="B"/>
      <sheetName val="예산내역"/>
      <sheetName val="총괄수지표"/>
      <sheetName val="재료값"/>
      <sheetName val="골재및자재집계표"/>
      <sheetName val="5.단가대비표"/>
      <sheetName val="간접경상비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내역_FILE"/>
      <sheetName val="단위량"/>
      <sheetName val="재료집계표2"/>
      <sheetName val="토적집계표"/>
      <sheetName val="역간(덕_동)"/>
      <sheetName val="역간(의-덕)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의჉_x0000_쀀"/>
      <sheetName val="in"/>
      <sheetName val="LANGUAGE"/>
      <sheetName val="1-최종안"/>
      <sheetName val="사업분석-분양가결정"/>
      <sheetName val="상-교대(A1-A2)"/>
      <sheetName val="부하집계"/>
      <sheetName val="정산내역서"/>
      <sheetName val="본사공가현황"/>
      <sheetName val="99 조정금액"/>
      <sheetName val="설계(안)"/>
      <sheetName val="콘센트신설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전체내역 (2)"/>
      <sheetName val="Formulas &amp; Tables"/>
      <sheetName val="PROCESS"/>
      <sheetName val="포장재료집계표"/>
      <sheetName val="포장면적산출"/>
      <sheetName val="포장수량집계"/>
      <sheetName val="㩷"/>
      <sheetName val="렀ⵘ"/>
      <sheetName val="֭_x0000_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치수표"/>
      <sheetName val="입찰보Ⳡ"/>
      <sheetName val="RangeObject"/>
      <sheetName val="분뇨"/>
      <sheetName val="H-pile(250x250)"/>
      <sheetName val="H-pile(298x299)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변경후원본2"/>
      <sheetName val="LABTOTAL"/>
      <sheetName val="COA-17"/>
      <sheetName val="C-18"/>
      <sheetName val="경성자금"/>
      <sheetName val="SUB일위대가"/>
      <sheetName val="평자재단가"/>
      <sheetName val="95년12월말"/>
      <sheetName val="교량전기"/>
      <sheetName val="토목(용인)"/>
      <sheetName val="건축집계"/>
      <sheetName val="AIR_SHOWER(3인용)"/>
      <sheetName val="CT "/>
      <sheetName val="조명율"/>
      <sheetName val="보집계표"/>
      <sheetName val="제품표준규격"/>
      <sheetName val="내역기준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증감䈀ᅪ"/>
      <sheetName val="CAL(1)."/>
      <sheetName val="L형옹벽"/>
      <sheetName val="작성"/>
      <sheetName val="등록_x0000__x0000_"/>
      <sheetName val="금액내렀቟"/>
      <sheetName val="금액내԰_x0000_"/>
      <sheetName val="조경내역"/>
      <sheetName val="8. 내진해석"/>
      <sheetName val="공비대䠚"/>
      <sheetName val="하도급선정의뢰서(습식공_x0000__x0000_"/>
      <sheetName val="공사비집_x0005_"/>
      <sheetName val="Macro(전동기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옥외외등집계표"/>
      <sheetName val="광통신 견적내역서1"/>
      <sheetName val="의왕㣀㚰"/>
      <sheetName val="산업개발안내서"/>
      <sheetName val="ATM기초철가"/>
      <sheetName val="(14)전기품셈정산"/>
      <sheetName val="(12)전기경비"/>
      <sheetName val="방지책개소별명세"/>
      <sheetName val="J형측구단위수량"/>
      <sheetName val="산#3-1"/>
      <sheetName val="산#3-2"/>
      <sheetName val="배관BM(일반)"/>
      <sheetName val="산#3-2-2"/>
      <sheetName val="감액ቀ԰"/>
      <sheetName val="버스운䃸〒_x0005_"/>
      <sheetName val="감액⚁︀"/>
      <sheetName val="감액䠀㑙"/>
      <sheetName val="감액ԯ_x0000_缀"/>
      <sheetName val="감액⡓㰀"/>
      <sheetName val="결과㉘"/>
      <sheetName val="결과Թ_x0000_"/>
      <sheetName val="Macro(조도)"/>
      <sheetName val="불변현금흐름표"/>
      <sheetName val="Discount Group"/>
      <sheetName val="電磁弁LIST"/>
      <sheetName val="PLG"/>
      <sheetName val="3"/>
      <sheetName val="DAILY"/>
      <sheetName val="제2~7호표"/>
      <sheetName val="PREFACE"/>
      <sheetName val="예총"/>
      <sheetName val="공사현황"/>
      <sheetName val="합계"/>
      <sheetName val="본사업"/>
      <sheetName val="일위(수원)"/>
      <sheetName val="F5"/>
      <sheetName val="설비사고 "/>
      <sheetName val="실링"/>
      <sheetName val="14년 개대체 부서별 예산"/>
      <sheetName val="y자관"/>
      <sheetName val="하도계약반영"/>
      <sheetName val="급탕순환펌프"/>
      <sheetName val="설계내"/>
      <sheetName val="설치 일위대가(46~԰_x0000_缀_x0000_"/>
      <sheetName val="설계서을"/>
      <sheetName val="공감비"/>
      <sheetName val="노임,자재"/>
      <sheetName val="기계경비(맨홀)"/>
      <sheetName val="OCT"/>
      <sheetName val="ISOP"/>
      <sheetName val="MdBase"/>
      <sheetName val="원가집계"/>
      <sheetName val="UB2"/>
      <sheetName val="sheet"/>
      <sheetName val="N쌃괅"/>
      <sheetName val="수량집계표(배관배선)"/>
      <sheetName val="중기(목록)"/>
      <sheetName val=" 유지관리시스템 구축_중앙처리구역 내역서(ver2.0)."/>
      <sheetName val="검수고1-1층"/>
      <sheetName val="항목등록"/>
      <sheetName val="[YES.XLS][YES.XLS]A__9701A_OU_2"/>
      <sheetName val="¹è¼_x0000__x0000_Ā_x0000__x0005_"/>
      <sheetName val="영구청af헾"/>
      <sheetName val="영구청af薸"/>
      <sheetName val="돈암사업"/>
      <sheetName val="단면A-A(TR)"/>
      <sheetName val="스포회원매출"/>
      <sheetName val="산근1,2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암거"/>
      <sheetName val="정보"/>
      <sheetName val="한화 둔산 내역서"/>
      <sheetName val="간이영수증"/>
      <sheetName val="내역(정지)"/>
      <sheetName val="1차배부(JB포함)"/>
      <sheetName val="설계내역일위"/>
      <sheetName val="계약원가"/>
      <sheetName val="01하반기노임"/>
      <sheetName val="정보매체A동"/>
      <sheetName val="귀래방향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OHU"/>
      <sheetName val="순환펌프"/>
      <sheetName val="저수조"/>
      <sheetName val="급,배기팬"/>
      <sheetName val="BLR-S"/>
      <sheetName val="[YES.XLS][YES.XLS]A__9701A_O_10"/>
      <sheetName val="[YES.XLS][YES.XLS]A__9701A_OU_9"/>
      <sheetName val="감액︀ᷕԯ"/>
      <sheetName val="[YES.XLS][YES.XLS]A__9701A_OU_5"/>
      <sheetName val="[YES.XLS][YES.XLS]A__9701A_OU_4"/>
      <sheetName val="[YES.XLS][YES.XLS]A__9701A_OU_3"/>
      <sheetName val="[YES.XLS][YES.XLS]A__9701A_OU_8"/>
      <sheetName val="[YES.XLS][YES.XLS]A__9701A_OU_7"/>
      <sheetName val="[YES.XLS][YES.XLS]A__9701A_OU_6"/>
      <sheetName val="NOTE ALL"/>
      <sheetName val="시점교대"/>
      <sheetName val="설계수량"/>
      <sheetName val="3.2.1 마루높이결정"/>
      <sheetName val="찍기"/>
      <sheetName val="공종별집계표"/>
      <sheetName val="총 원가계산"/>
      <sheetName val="장비부하"/>
      <sheetName val="단가대비표(SYS)"/>
      <sheetName val="제조노임"/>
      <sheetName val="FUSE_MCB"/>
      <sheetName val="ISBL-CIV"/>
      <sheetName val="조정금액결과표 (차수별)"/>
      <sheetName val="[YES.XLS][YES.XLS]신표司/"/>
      <sheetName val="식재일위대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청 구"/>
      <sheetName val="참조자료"/>
      <sheetName val="주관사_x0000_"/>
      <sheetName val="주관사提"/>
      <sheetName val="주관사㧨"/>
      <sheetName val="주관사㌈"/>
      <sheetName val="실내건축일위대가"/>
      <sheetName val="산출근거1"/>
      <sheetName val="주식"/>
      <sheetName val="49"/>
      <sheetName val="짉譥"/>
      <sheetName val="ᣉᎍ"/>
      <sheetName val="방배동내역 (총괄)"/>
      <sheetName val="CAPVC"/>
      <sheetName val="3_바닥판설계1"/>
      <sheetName val="Piping_Design_Data"/>
      <sheetName val="H_PILE수량"/>
      <sheetName val="원가계산서_(총괄)"/>
      <sheetName val="원가계산서_(건축)"/>
      <sheetName val="단면_(2)"/>
      <sheetName val="BSD_(2)"/>
      <sheetName val="5호광장_(만점)"/>
      <sheetName val="인천국제_(만점)_(2)"/>
      <sheetName val="2F_회의실견적(5_14_일대)"/>
      <sheetName val="설_계"/>
      <sheetName val="외주대비_-석축"/>
      <sheetName val="외주대비-구조물_(2)"/>
      <sheetName val="견적표지_(3)"/>
      <sheetName val="7_1유효폭"/>
      <sheetName val="º¹±¸·®»êÁ¤_¹×_Àü¿ëÈ¸¼±_»ç¿ë"/>
      <sheetName val="4¿ù_½ÇÀûÃßÁ¤(°ÇÃà+Åä¸ñ)"/>
      <sheetName val="4¿ù_½ÇÀûÃßÁ¤(°ÇÃà)"/>
      <sheetName val="일위대가표_(2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설산1_나"/>
      <sheetName val="8_PILE__(돌출)"/>
      <sheetName val="플랜트_설치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변수2"/>
      <sheetName val="저항"/>
      <sheetName val="계좌번호"/>
      <sheetName val="공사비PK5월"/>
      <sheetName val="간접비(1)"/>
      <sheetName val="OCM"/>
      <sheetName val="기성신청"/>
      <sheetName val="REACTION芨.헾⿁_x0005__x0000_"/>
      <sheetName val="REACTION鴘E鵜E헾⼼_x0005_"/>
      <sheetName val="정산내역"/>
      <sheetName val="횡배수관집현황(2공구)"/>
      <sheetName val="입력변수"/>
      <sheetName val="타견적(을)"/>
      <sheetName val="INMD1198"/>
      <sheetName val="INFG1198"/>
      <sheetName val="표준ፙ렀ᑟ"/>
      <sheetName val="역공종"/>
      <sheetName val="수량산출(2공구)"/>
      <sheetName val="수량산출 (3공구)"/>
      <sheetName val="산출금액내역"/>
      <sheetName val="[YES.XLS][YES.XLS]A__9701A_O_14"/>
      <sheetName val="[YES.XLS][YES.XLS]A__9701A_O_11"/>
      <sheetName val="22단"/>
      <sheetName val="49단"/>
      <sheetName val="22수"/>
      <sheetName val="[YES.XLS][YES.XLS]A__9701A_O_12"/>
      <sheetName val="[YES.XLS][YES.XLS]A__9701A_O_13"/>
      <sheetName val="[YES.XLS][YES.XLS]A__9701A_O_15"/>
      <sheetName val="호남2"/>
      <sheetName val="설비2차"/>
      <sheetName val="가압장(토목)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[YES.XLS][YES.XLS]A__9701A__136"/>
      <sheetName val="[YES.XLS][YES.XLS]A__9701A_O_79"/>
      <sheetName val="[YES.XLS][YES.XLS]A__9701A_O_61"/>
      <sheetName val="[YES.XLS][YES.XLS]A__9701A_O_23"/>
      <sheetName val="[YES.XLS][YES.XLS]A__9701A_O_24"/>
      <sheetName val="[YES.XLS][YES.XLS]A__9701A_O_19"/>
      <sheetName val="[YES.XLS][YES.XLS]A__9701A_O_20"/>
      <sheetName val="[YES.XLS][YES.XLS]A__9701A_O_16"/>
      <sheetName val="[YES.XLS][YES.XLS]A__9701A_O_17"/>
      <sheetName val="[YES.XLS][YES.XLS]A__9701A_O_18"/>
      <sheetName val="[YES.XLS][YES.XLS]A__9701A_O_21"/>
      <sheetName val="[YES.XLS][YES.XLS]A__9701A_O_22"/>
      <sheetName val="[YES.XLS][YES.XLS]A__9701A_O_25"/>
      <sheetName val="[YES.XLS][YES.XLS]A__9701A_O_27"/>
      <sheetName val="[YES.XLS][YES.XLS]A__9701A_O_40"/>
      <sheetName val="[YES.XLS][YES.XLS]A__9701A_O_26"/>
      <sheetName val="[YES.XLS][YES.XLS]A__9701A_O_42"/>
      <sheetName val="[YES.XLS][YES.XLS]A__9701A_O_28"/>
      <sheetName val="[YES.XLS][YES.XLS]A__9701A_O_29"/>
      <sheetName val="[YES.XLS][YES.XLS]A__9701A_O_30"/>
      <sheetName val="[YES.XLS][YES.XLS]A__9701A_O_31"/>
      <sheetName val="[YES.XLS][YES.XLS]A__9701A_O_32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37"/>
      <sheetName val="[YES.XLS][YES.XLS]A__9701A_O_39"/>
      <sheetName val="[YES.XLS][YES.XLS]A__9701A_O_38"/>
      <sheetName val="[YES.XLS][YES.XLS]A__9701A_O_45"/>
      <sheetName val="[YES.XLS][YES.XLS]A__9701A_O_41"/>
      <sheetName val="[YES.XLS][YES.XLS]A__9701A_O_52"/>
      <sheetName val="[YES.XLS][YES.XLS]A__9701A_O_43"/>
      <sheetName val="[YES.XLS][YES.XLS]A__9701A_O_44"/>
      <sheetName val="[YES.XLS][YES.XLS]A__9701A_O_50"/>
      <sheetName val="[YES.XLS][YES.XLS]A__9701A_O_46"/>
      <sheetName val="[YES.XLS][YES.XLS]A__9701A_O_47"/>
      <sheetName val="[YES.XLS][YES.XLS]A__9701A_O_48"/>
      <sheetName val="[YES.XLS][YES.XLS]A__9701A_O_49"/>
      <sheetName val="[YES.XLS][YES.XLS]A__9701A_O_56"/>
      <sheetName val="[YES.XLS][YES.XLS]A__9701A_O_51"/>
      <sheetName val="[YES.XLS][YES.XLS]A__9701A_O_54"/>
      <sheetName val="[YES.XLS][YES.XLS]A__9701A_O_53"/>
      <sheetName val="[YES.XLS][YES.XLS]A__9701A_O_55"/>
      <sheetName val="[YES.XLS][YES.XLS]A__9701A_O_59"/>
      <sheetName val="[YES.XLS][YES.XLS]A__9701A_O_60"/>
      <sheetName val="[YES.XLS][YES.XLS]A__9701A_O_57"/>
      <sheetName val="[YES.XLS][YES.XLS]A__9701A_O_58"/>
      <sheetName val="[YES.XLS][YES.XLS]A__9701A_O_62"/>
      <sheetName val="시행후면적"/>
      <sheetName val="수지예산"/>
      <sheetName val="[YES.XLS][YES.XLS]A__9701A_O_64"/>
      <sheetName val="[YES.XLS][YES.XLS]A__9701A_O_66"/>
      <sheetName val="[YES.XLS][YES.XLS]A__9701A_O_63"/>
      <sheetName val="[YES.XLS][YES.XLS]A__9701A_O_65"/>
      <sheetName val="[YES.XLS][YES.XLS]A__9701A_O_71"/>
      <sheetName val="[YES.XLS][YES.XLS]A__9701A_O_67"/>
      <sheetName val="[YES.XLS][YES.XLS]A__9701A_O_68"/>
      <sheetName val="[YES.XLS][YES.XLS]A__9701A_O_69"/>
      <sheetName val="[YES.XLS][YES.XLS]A__9701A_O_70"/>
      <sheetName val="[YES.XLS][YES.XLS]A__9701A_O_73"/>
      <sheetName val="[YES.XLS][YES.XLS]A__9701A_O_74"/>
      <sheetName val="[YES.XLS][YES.XLS]A__9701A_O_72"/>
      <sheetName val="[YES.XLS][YES.XLS]A__9701A_O_75"/>
      <sheetName val="[YES.XLS][YES.XLS]A__9701A_O_78"/>
      <sheetName val="[YES.XLS][YES.XLS]A__9701A_O_76"/>
      <sheetName val="[YES.XLS][YES.XLS]A__9701A_O_77"/>
      <sheetName val="[YES.XLS][YES.XLS]A__9701A_O_80"/>
      <sheetName val="[YES.XLS][YES.XLS]A__9701A_O_85"/>
      <sheetName val="[YES.XLS][YES.XLS]A__9701A_O_81"/>
      <sheetName val="[YES.XLS][YES.XLS]A__9701A_O_82"/>
      <sheetName val="[YES.XLS][YES.XLS]A__9701A_O_83"/>
      <sheetName val="[YES.XLS][YES.XLS]A__9701A_O_84"/>
      <sheetName val="[YES.XLS][YES.XLS]A__9701A_O_86"/>
      <sheetName val="[YES.XLS][YES.XLS]A__9701A_O_88"/>
      <sheetName val="[YES.XLS][YES.XLS]A__9701A_O_87"/>
      <sheetName val="[YES.XLS][YES.XLS]A__9701A_O_89"/>
      <sheetName val="[YES.XLS][YES.XLS]A__9701A_O_90"/>
      <sheetName val="[YES.XLS][YES.XLS]A__9701A_O_91"/>
      <sheetName val="[YES.XLS][YES.XLS]A__9701A_O_92"/>
      <sheetName val="[YES.XLS][YES.XLS]A__9701A_O_98"/>
      <sheetName val="[YES.XLS][YES.XLS]A__9701A_O_93"/>
      <sheetName val="[YES.XLS][YES.XLS]A__9701A_O_94"/>
      <sheetName val="[YES.XLS][YES.XLS]A__9701A_O_96"/>
      <sheetName val="[YES.XLS][YES.XLS]A__9701A_O_95"/>
      <sheetName val="[YES.XLS][YES.XLS]A__9701A_O_97"/>
      <sheetName val="[YES.XLS][YES.XLS]A__9701A__101"/>
      <sheetName val="[YES.XLS][YES.XLS]A__9701A_O_99"/>
      <sheetName val="[YES.XLS][YES.XLS]A__9701A__100"/>
      <sheetName val="[YES.XLS][YES.XLS]A__9701A__102"/>
      <sheetName val="[YES.XLS][YES.XLS]A__9701A__103"/>
      <sheetName val="[YES.XLS][YES.XLS]A__9701A__104"/>
      <sheetName val="¿¹Á¤(3က"/>
      <sheetName val="[YES.XLS][YES.XLS]A__9701A__105"/>
      <sheetName val="수목데이타"/>
      <sheetName val="구조물철거집계 "/>
      <sheetName val="의왕실행"/>
      <sheetName val="토건"/>
      <sheetName val="당사실시1"/>
      <sheetName val="분전반"/>
      <sheetName val="대비2"/>
      <sheetName val="b_balju-단가단가단가"/>
      <sheetName val="노임단가(08.01)"/>
      <sheetName val="경로당내역건축"/>
      <sheetName val="몰탈단가"/>
      <sheetName val="토적계산서"/>
      <sheetName val="계약서"/>
      <sheetName val="99노임기준"/>
      <sheetName val="인계"/>
      <sheetName val="수장"/>
      <sheetName val="가동비율"/>
      <sheetName val="옥내소화전계산서"/>
      <sheetName val="3.상가"/>
      <sheetName val="철탑공사"/>
      <sheetName val="1,2,3,4,5단위수량"/>
      <sheetName val="지급자재대"/>
      <sheetName val="mesc"/>
      <sheetName val="화재 颮㍓씀넖ԯ"/>
      <sheetName val="가설경비"/>
      <sheetName val="중기가격"/>
      <sheetName val="임시급식ֿ_x0000_缀_x0000_"/>
      <sheetName val="재1"/>
      <sheetName val="1. 가로등 설비 공사(산출)"/>
      <sheetName val="집"/>
      <sheetName val="기성청구현황"/>
      <sheetName val="I.일위대가목차"/>
      <sheetName val="공사직종별노임"/>
      <sheetName val="선우통상(을)"/>
      <sheetName val="견적서-골조공사"/>
      <sheetName val="FCU (2)"/>
      <sheetName val="장비분석"/>
      <sheetName val="수리계산(2021)"/>
      <sheetName val="1공구내역서(1)"/>
      <sheetName val="공통단가"/>
      <sheetName val="운반비"/>
      <sheetName val="남양내역"/>
      <sheetName val="기초대가"/>
      <sheetName val="선수금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キ⩙"/>
      <sheetName val="PANEL 내역"/>
      <sheetName val="도"/>
      <sheetName val="월별"/>
      <sheetName val="EQUIP LIST"/>
      <sheetName val="FAB4생산"/>
      <sheetName val="HVAC"/>
      <sheetName val="W-현원가"/>
      <sheetName val="부대토목"/>
      <sheetName val="토목공종세부"/>
      <sheetName val="견적회신"/>
      <sheetName val="도장"/>
      <sheetName val="ITB_COST"/>
      <sheetName val="96보완계획7_12"/>
      <sheetName val="1._x005f_x005f_x005f_x0018_변전설비"/>
      <sheetName val="Assumptions"/>
      <sheetName val="값"/>
      <sheetName val="---FAB#1업무일지---"/>
      <sheetName val="시설물"/>
      <sheetName val="식재"/>
      <sheetName val="48전력선_x0002__x0000_㣸"/>
      <sheetName val="inputdata"/>
      <sheetName val="양식(직판용)"/>
      <sheetName val="96월별PL"/>
      <sheetName val="-몰탈콘크리트"/>
      <sheetName val="-배수구조물공토공"/>
      <sheetName val="횡배수관재료-"/>
      <sheetName val="계산서(직선부)"/>
      <sheetName val="콘크리트측구연장"/>
      <sheetName val="골재丵〒"/>
      <sheetName val="내역총渀腷"/>
      <sheetName val="진행 DATA (2)"/>
      <sheetName val="외화계약"/>
      <sheetName val="J直_x0004__x0005_"/>
      <sheetName val="ༀༀ̀ఀЀ"/>
      <sheetName val="CAL."/>
      <sheetName val="유화"/>
      <sheetName val="은평작업지시대장"/>
      <sheetName val="차도부수량집계표"/>
      <sheetName val="PumpSpec"/>
      <sheetName val="표지판현황"/>
      <sheetName val="재료할증"/>
      <sheetName val="자재수량"/>
      <sheetName val="추천서"/>
      <sheetName val="WO"/>
      <sheetName val="단가대조"/>
      <sheetName val="토공2"/>
      <sheetName val="구체"/>
      <sheetName val="관리비"/>
      <sheetName val="심사공종"/>
      <sheetName val="직_x0005__x0000_"/>
      <sheetName val="[YES.XLS]/_x0000_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Sheet2 (2)"/>
      <sheetName val="배관"/>
      <sheetName val="TEST1"/>
      <sheetName val="기계내역서"/>
      <sheetName val="집수정수량총집계"/>
      <sheetName val="배수장토목공사비"/>
      <sheetName val="1층"/>
      <sheetName val="t-h HA THE"/>
      <sheetName val="CRUDE RE-bar"/>
      <sheetName val="재료-CODE"/>
      <sheetName val="9.2단가산출서"/>
      <sheetName val="손료"/>
      <sheetName val="배수통관(좌)"/>
      <sheetName val="[YES.XLS][YES.XLS]A__9701A__107"/>
      <sheetName val="[YES.XLS][YES.XLS]A__9701A__106"/>
      <sheetName val="[YES.XLS][YES.XLS]A__9701A__109"/>
      <sheetName val="[YES.XLS][YES.XLS]A__9701A__108"/>
      <sheetName val="[YES.XLS][YES.XLS]A__9701A__110"/>
      <sheetName val="[YES.XLS][YES.XLS]A__9701A__114"/>
      <sheetName val="[YES.XLS][YES.XLS]A__9701A__113"/>
      <sheetName val="[YES.XLS][YES.XLS]A__9701A__111"/>
      <sheetName val="[YES.XLS][YES.XLS]A__9701A__112"/>
      <sheetName val="[YES.XLS][YES.XLS]A__9701A__115"/>
      <sheetName val="[YES.XLS][YES.XLS]A__9701A__117"/>
      <sheetName val="[YES.XLS][YES.XLS]A__9701A__116"/>
      <sheetName val="[YES.XLS][YES.XLS]A__9701A__118"/>
      <sheetName val="[YES.XLS][YES.XLS]A__9701A__119"/>
      <sheetName val="[YES.XLS][YES.XLS]A__9701A__122"/>
      <sheetName val="[YES.XLS][YES.XLS]A__9701A__120"/>
      <sheetName val="[YES.XLS][YES.XLS]A__9701A__121"/>
      <sheetName val="[YES.XLS][YES.XLS]A__9701A__123"/>
      <sheetName val="[YES.XLS][YES.XLS]A__9701A__125"/>
      <sheetName val="[YES.XLS][YES.XLS]A__9701A__126"/>
      <sheetName val="[YES.XLS][YES.XLS]A__9701A__124"/>
      <sheetName val="[YES.XLS][YES.XLS]A__9701A__127"/>
      <sheetName val="[YES.XLS][YES.XLS]A__9701A__130"/>
      <sheetName val="[YES.XLS][YES.XLS]A__9701A__131"/>
      <sheetName val="[YES.XLS][YES.XLS]A__9701A__128"/>
      <sheetName val="[YES.XLS][YES.XLS]A__9701A__129"/>
      <sheetName val="[YES.XLS][YES.XLS]A__9701A__132"/>
      <sheetName val="[YES.XLS][YES.XLS]A__9701A__134"/>
      <sheetName val="[YES.XLS][YES.XLS]A__9701A__133"/>
      <sheetName val="[YES.XLS][YES.XLS]A__9701A__135"/>
      <sheetName val="대목"/>
      <sheetName val="차단용량계산서"/>
      <sheetName val="금리ﺙᇕ"/>
      <sheetName val="선금정산내역"/>
      <sheetName val="반중력식옹벽3.5"/>
      <sheetName val="CABdata"/>
      <sheetName val="조직"/>
      <sheetName val="사업분석"/>
      <sheetName val="물량산출근거 수정 최종검토"/>
      <sheetName val="ꠀ᪘"/>
      <sheetName val="배수관공"/>
      <sheetName val="No.2LAB Unit"/>
      <sheetName val="exec"/>
      <sheetName val="IBL-C"/>
      <sheetName val="8. _x0005__x0000__x0000_"/>
      <sheetName val="설啀"/>
      <sheetName val="설_x0005__x0000_"/>
      <sheetName val="인_x0000_Ԁ"/>
      <sheetName val="을지로철거"/>
      <sheetName val="2009년설계(안)"/>
      <sheetName val="단가조정표"/>
      <sheetName val="2002공임"/>
      <sheetName val="2002자재가격"/>
      <sheetName val=" 내역"/>
      <sheetName val="예산조서"/>
      <sheetName val="재료_x0000__x0000_Ԁ"/>
      <sheetName val="방송(체육관)"/>
      <sheetName val="품목현황"/>
      <sheetName val="선로의 %임피던스 "/>
      <sheetName val="Personnaliser..."/>
      <sheetName val="Takt Time"/>
      <sheetName val="작업내역"/>
      <sheetName val="호안사석"/>
      <sheetName val="배수자집"/>
      <sheetName val="기계(집계표)"/>
      <sheetName val="8. 안吐呜"/>
      <sheetName val="22단傠"/>
      <sheetName val="22단圬"/>
      <sheetName val="I.설계헾】"/>
      <sheetName val="전선관"/>
      <sheetName val="수출가격"/>
      <sheetName val="A LINE"/>
      <sheetName val="전통건설"/>
      <sheetName val="기계공사"/>
      <sheetName val="남양시작동010313100%"/>
      <sheetName val="98비정기소모"/>
      <sheetName val="관경별내역서"/>
      <sheetName val="상행-교대(A1-A2)"/>
      <sheetName val="신천3호용수로"/>
      <sheetName val="목록표"/>
      <sheetName val="전체공사"/>
      <sheetName val="Stem Footing"/>
      <sheetName val="RESOURCE"/>
      <sheetName val="철거산䈀㡪ԯ"/>
      <sheetName val="철거산_x0000__x0000_Ԁ"/>
      <sheetName val="파일구성"/>
      <sheetName val="8.일위대가표(1)"/>
      <sheetName val="8.일위대가표(2)"/>
      <sheetName val="7.청제공기계기구조서"/>
      <sheetName val="도급처리스트"/>
      <sheetName val="1차네트공정"/>
      <sheetName val="제-_x0005__x0000_"/>
      <sheetName val="강관산출"/>
      <sheetName val="master(2차)"/>
      <sheetName val="내역통합"/>
      <sheetName val="매원개착터널총괄"/>
      <sheetName val="성토도수로현황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옹벽1"/>
      <sheetName val="설계흐름도"/>
      <sheetName val="명단"/>
      <sheetName val="March"/>
      <sheetName val="토목 (2)"/>
      <sheetName val="인력터파기"/>
      <sheetName val="식재출력용"/>
      <sheetName val="유지관리"/>
      <sheetName val="BID9697"/>
      <sheetName val="9G࠯_x0015__x0000__x0000_"/>
      <sheetName val="94"/>
      <sheetName val="몰탈쐀/_x0000_"/>
      <sheetName val="Á¤»ê¹°·®︀웕"/>
      <sheetName val="포장자재집계표"/>
      <sheetName val="6.2.1 지하차도 조도계산"/>
      <sheetName val="배수내역 (2)"/>
      <sheetName val="배수및구조물공1"/>
      <sheetName val="앨범표지"/>
      <sheetName val="제조부문배부"/>
      <sheetName val="XREF"/>
      <sheetName val="반포2차"/>
      <sheetName val="시공업체명부"/>
      <sheetName val="Direct (공사비대비)"/>
      <sheetName val="철거산출徸〒"/>
      <sheetName val="48산출"/>
      <sheetName val="8공구 강재 수량"/>
      <sheetName val="가공사"/>
      <sheetName val="잡비계산"/>
      <sheetName val="경사수로"/>
      <sheetName val="CABLE SIZE-1"/>
      <sheetName val="장비가동"/>
      <sheetName val="확정실적"/>
      <sheetName val="EVALUATE물량산출서"/>
      <sheetName val="스라브"/>
      <sheetName val="원가계산서 (2)"/>
      <sheetName val="내역(설계,도급)정이준"/>
      <sheetName val="절감계산"/>
      <sheetName val="ML"/>
      <sheetName val="기초"/>
      <sheetName val="ᰀ፜"/>
      <sheetName val="N炬≹"/>
      <sheetName val="투찰(하수)"/>
      <sheetName val="설명서"/>
      <sheetName val="3.2주형지지보"/>
      <sheetName val="x주형보 설계(3차로)"/>
      <sheetName val="전기일ꙭÀ_x0000_"/>
      <sheetName val="내역 (2)"/>
      <sheetName val="건축2"/>
      <sheetName val="³²¾ç½ÃÀÛµ¿ÀÚ105³ë65±_x0000__x0000__x0005__x0000_慀ȡ_x0000__x0000__x0000_"/>
      <sheetName val="단  가  垨4奜4睮⿩_x0005_"/>
      <sheetName val="정문내역"/>
      <sheetName val="¼ö¸ñ´헾⿨_x0005_"/>
      <sheetName val="100만평"/>
      <sheetName val="평야부단가"/>
      <sheetName val="원안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천방교접속"/>
      <sheetName val="inter"/>
      <sheetName val="Result"/>
      <sheetName val="제출"/>
      <sheetName val="공사비예비관리공감측설산출내역"/>
      <sheetName val="TCDB"/>
      <sheetName val="D.B"/>
      <sheetName val="일별 투입 현황(형틀,철근)"/>
      <sheetName val="5차설계"/>
      <sheetName val="전자"/>
      <sheetName val="103동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48전력선로일挔"/>
      <sheetName val="하도급선정의뢰_x0000__x0000_螨_x0000__x0000__x0000_ۈ"/>
      <sheetName val="48일위(기존)"/>
      <sheetName val="수량산출서 갑지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횡분배정리(DB)"/>
      <sheetName val="방음벽기초-수량"/>
      <sheetName val="수량산출기초(케블등)"/>
      <sheetName val="교대일반수량"/>
      <sheetName val="터널(토공)"/>
      <sheetName val="JUCK֕_x0000_缀"/>
      <sheetName val="가도䠀"/>
      <sheetName val="가도ԯ"/>
      <sheetName val="가도저"/>
      <sheetName val="´_x0005__x0000_"/>
      <sheetName val="토목변경"/>
      <sheetName val="수로단위수량"/>
      <sheetName val="7.수량산출"/>
      <sheetName val="6.수량계산"/>
      <sheetName val="무시"/>
      <sheetName val="외자배분"/>
      <sheetName val="외자내역"/>
      <sheetName val="rate"/>
      <sheetName val="REACTION(USE평시_x0000_"/>
      <sheetName val="참고자료"/>
      <sheetName val="보차도경계석수량"/>
      <sheetName val="산출기준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825"/>
    </defined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/>
      <sheetData sheetId="503"/>
      <sheetData sheetId="504"/>
      <sheetData sheetId="505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/>
      <sheetData sheetId="833" refreshError="1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/>
      <sheetData sheetId="947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/>
      <sheetData sheetId="1572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/>
      <sheetData sheetId="3080" refreshError="1"/>
      <sheetData sheetId="3081"/>
      <sheetData sheetId="3082"/>
      <sheetData sheetId="3083" refreshError="1"/>
      <sheetData sheetId="3084" refreshError="1"/>
      <sheetData sheetId="3085" refreshError="1"/>
      <sheetData sheetId="3086"/>
      <sheetData sheetId="3087"/>
      <sheetData sheetId="3088"/>
      <sheetData sheetId="3089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/>
      <sheetData sheetId="3113"/>
      <sheetData sheetId="3114" refreshError="1"/>
      <sheetData sheetId="3115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/>
      <sheetData sheetId="3421"/>
      <sheetData sheetId="3422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/>
      <sheetData sheetId="3722"/>
      <sheetData sheetId="3723" refreshError="1"/>
      <sheetData sheetId="3724"/>
      <sheetData sheetId="3725"/>
      <sheetData sheetId="3726"/>
      <sheetData sheetId="3727"/>
      <sheetData sheetId="3728"/>
      <sheetData sheetId="3729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/>
      <sheetData sheetId="3873" refreshError="1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/>
      <sheetData sheetId="4384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/>
      <sheetData sheetId="4422" refreshError="1"/>
      <sheetData sheetId="4423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  <sheetName val="간선계산"/>
      <sheetName val="부대공집계표"/>
      <sheetName val="교각계산"/>
      <sheetName val="횡배수관집현황(2공구)"/>
      <sheetName val="6PILE  (돌출)"/>
      <sheetName val="수량산출"/>
      <sheetName val="#REF"/>
      <sheetName val="교각1"/>
      <sheetName val="단면 (2)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일반서식"/>
      <sheetName val="교대(A1-A2)"/>
      <sheetName val="포장복구집계"/>
      <sheetName val="횡배수관토공수량"/>
      <sheetName val="자(3.0m)"/>
      <sheetName val="8.PILE  (돌출)"/>
      <sheetName val="CABLE SIZE-3"/>
      <sheetName val="TYPE-A"/>
      <sheetName val="약품공급2"/>
      <sheetName val="변경품셈"/>
      <sheetName val="도장수량(하1)"/>
      <sheetName val="진주방향"/>
      <sheetName val="안정검토"/>
      <sheetName val="역T형"/>
      <sheetName val="구조물공"/>
      <sheetName val="DATE"/>
      <sheetName val="부대공"/>
      <sheetName val="방호벽"/>
      <sheetName val="낙석방지책"/>
      <sheetName val="수로교총재료집계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암거공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need"/>
      <sheetName val="정모멘트부"/>
      <sheetName val="부모멘트부"/>
      <sheetName val="복부판보강재"/>
      <sheetName val="지점부"/>
      <sheetName val="정리"/>
      <sheetName val="설계"/>
      <sheetName val="토 적 표"/>
      <sheetName val="공통가설"/>
      <sheetName val="교각1"/>
      <sheetName val="일위대가(목록)"/>
      <sheetName val="재료비"/>
      <sheetName val="8.보강재설계(3경간)"/>
      <sheetName val="맨홀수량산출"/>
      <sheetName val="guard(mac)"/>
    </sheetNames>
    <sheetDataSet>
      <sheetData sheetId="0">
        <row r="79">
          <cell r="H79">
            <v>8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acro(전선)"/>
      <sheetName val="터널조도"/>
      <sheetName val="전기"/>
      <sheetName val="INPUT"/>
      <sheetName val="MOTOR"/>
      <sheetName val="ITEM"/>
      <sheetName val="설계조건"/>
      <sheetName val="포장복구집계"/>
      <sheetName val="COPING"/>
      <sheetName val="11.1 단면hwp"/>
      <sheetName val="일위대가(목록)"/>
      <sheetName val="재료비"/>
      <sheetName val="전선"/>
      <sheetName val="공통가설"/>
      <sheetName val="DAN"/>
      <sheetName val="견적"/>
      <sheetName val="단가산출"/>
      <sheetName val="실행철강하도"/>
      <sheetName val="공사비예산서(토목분)"/>
      <sheetName val="조도계산서"/>
      <sheetName val="손익분석"/>
      <sheetName val="기별(종합)"/>
      <sheetName val="정부노임단가"/>
      <sheetName val="단가비교표"/>
      <sheetName val="SLAB&quot;1&quot;"/>
      <sheetName val="자판실행"/>
      <sheetName val="과천MAIN"/>
      <sheetName val="내역서"/>
      <sheetName val="간선계산"/>
      <sheetName val="INPUT(덕도방향-시점)"/>
      <sheetName val="조건표"/>
      <sheetName val="11.우각부 보강"/>
      <sheetName val="9GNG운반"/>
      <sheetName val="동원(3)"/>
      <sheetName val="예정(3)"/>
      <sheetName val="내역"/>
      <sheetName val="Manual Valve List"/>
      <sheetName val="3.일반설비"/>
      <sheetName val="#REF"/>
      <sheetName val="예산서"/>
      <sheetName val="교량전기"/>
      <sheetName val="11.자재단가"/>
      <sheetName val="건축내역"/>
      <sheetName val="Sheet1"/>
      <sheetName val="설계변경원가계산총괄표"/>
      <sheetName val="선로정수계산"/>
      <sheetName val="전차선로 물량표"/>
      <sheetName val="COST"/>
      <sheetName val="자재단가비교표"/>
      <sheetName val="기둥(하중)"/>
      <sheetName val="CABLE SIZE-3"/>
      <sheetName val="당초수량"/>
      <sheetName val="송라터널총괄"/>
      <sheetName val="비용"/>
      <sheetName val="표지"/>
      <sheetName val="성남여성복지내역"/>
      <sheetName val="공량산출서"/>
      <sheetName val="FORM-0"/>
      <sheetName val="TEST1"/>
      <sheetName val="현장관리비"/>
      <sheetName val="DATE"/>
      <sheetName val="직공비"/>
      <sheetName val="sum1 (2)"/>
      <sheetName val="CODE"/>
      <sheetName val="입출재고현황 (2)"/>
      <sheetName val="3련 BOX"/>
      <sheetName val="Sheet1 (2)"/>
      <sheetName val="단면 (2)"/>
      <sheetName val="북방3터널"/>
      <sheetName val="말뚝물량"/>
      <sheetName val="guard(mac)"/>
      <sheetName val="1-1"/>
      <sheetName val="01"/>
      <sheetName val="3CHBDC"/>
      <sheetName val="BID"/>
      <sheetName val="단가"/>
      <sheetName val="산출근거"/>
      <sheetName val="식생블럭단위수량"/>
      <sheetName val="Sheet5"/>
      <sheetName val="노임"/>
      <sheetName val="전단면보수"/>
      <sheetName val="반단면보수"/>
      <sheetName val="콘크리트패칭"/>
      <sheetName val="아스.노면팻칭"/>
      <sheetName val="아스.노면절삭"/>
      <sheetName val="입찰안"/>
      <sheetName val="케이블및전선관규격표"/>
      <sheetName val="안정검토"/>
      <sheetName val="단면설계"/>
      <sheetName val="교각1"/>
      <sheetName val="ABUT수량-A1"/>
      <sheetName val="사용성검토"/>
      <sheetName val="설 계"/>
      <sheetName val=" 견적서"/>
      <sheetName val="2000년1차"/>
      <sheetName val="일위대가(계측기설치)"/>
      <sheetName val="PART_DISCOUNT"/>
      <sheetName val="부표총괄"/>
      <sheetName val="품셈1-17"/>
      <sheetName val="노임단가"/>
      <sheetName val="작성기준"/>
      <sheetName val="Sheet3"/>
      <sheetName val="기계내역"/>
      <sheetName val="CIVIL"/>
      <sheetName val="재료집계"/>
      <sheetName val="적용률"/>
      <sheetName val="JUCK"/>
      <sheetName val="단면치수"/>
      <sheetName val="방송일위대가"/>
      <sheetName val="원가입력"/>
      <sheetName val="SILICATE"/>
      <sheetName val="갑지1"/>
      <sheetName val="GAEYO"/>
      <sheetName val="점수계산1-2"/>
      <sheetName val="단면가정"/>
      <sheetName val="CTDG"/>
      <sheetName val="THVT"/>
      <sheetName val="원가계산서"/>
      <sheetName val="표지 (2)"/>
      <sheetName val="기본DATA"/>
      <sheetName val="제품"/>
      <sheetName val="CAT_5"/>
      <sheetName val="교각계산"/>
      <sheetName val="gvl"/>
      <sheetName val="Macro(차단기)"/>
      <sheetName val="工완성공사율"/>
      <sheetName val="말뚝설계"/>
      <sheetName val="원형1호맨홀토공수량"/>
      <sheetName val="주방환기"/>
      <sheetName val="KMT물량"/>
      <sheetName val="순공사비산출내역"/>
      <sheetName val="일위대가표1"/>
      <sheetName val="단가산출서 "/>
      <sheetName val="MAIN"/>
      <sheetName val="대전노은1차_조적_집계표"/>
      <sheetName val="인건-측정"/>
      <sheetName val="간접비내역-1"/>
      <sheetName val="부하계산서"/>
      <sheetName val="단가 및 재료비"/>
      <sheetName val="중기사용료산출근거"/>
      <sheetName val="단가대비"/>
      <sheetName val="품목"/>
      <sheetName val="개요"/>
      <sheetName val="역T형"/>
      <sheetName val="일위대가시트"/>
      <sheetName val="단가표"/>
      <sheetName val="내촌육교방음벽수량집계표"/>
      <sheetName val="하중계산"/>
      <sheetName val="조명시설"/>
      <sheetName val="TB-내역서"/>
      <sheetName val="001"/>
      <sheetName val="원가"/>
      <sheetName val="PARAMETER"/>
      <sheetName val="LEGEND"/>
      <sheetName val="BASIC (2)"/>
      <sheetName val="General Data"/>
      <sheetName val="단가조사서"/>
      <sheetName val="(포장)BOQ-실적공사"/>
      <sheetName val="1.설계조건"/>
      <sheetName val="입력DATA"/>
      <sheetName val="일반전기"/>
      <sheetName val="眞비상(진주)"/>
      <sheetName val="수원역(전체분)설계서"/>
      <sheetName val="집수정"/>
      <sheetName val="날개벽(시점좌측)"/>
      <sheetName val="차도조도계산"/>
      <sheetName val="사급자재"/>
      <sheetName val="플랜트 설치"/>
      <sheetName val="가시설흙막이"/>
      <sheetName val="중기일위대가"/>
      <sheetName val="물가자료"/>
      <sheetName val="설비"/>
      <sheetName val="동관마찰손실표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1월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LABTOTAL"/>
      <sheetName val="BQ(실행)"/>
      <sheetName val="수안보-MBR1"/>
      <sheetName val="인건비"/>
      <sheetName val="일위대가"/>
      <sheetName val="홈통받이수량"/>
      <sheetName val="현황CODE"/>
      <sheetName val="손익현황"/>
      <sheetName val="소상 &quot;1&quot;"/>
      <sheetName val="Dae_Jiju"/>
      <sheetName val="Sikje_ingun"/>
      <sheetName val="TREE_D"/>
      <sheetName val="내역표지"/>
      <sheetName val="I一般比"/>
      <sheetName val="__MAIN"/>
      <sheetName val="RE9604"/>
      <sheetName val="시멘트"/>
      <sheetName val="건축집계"/>
      <sheetName val="품목납기"/>
      <sheetName val="일위대가목록"/>
      <sheetName val="관기성공.내"/>
      <sheetName val="횡배수관토공수량"/>
      <sheetName val="하중"/>
      <sheetName val="WORK"/>
      <sheetName val="원가계산(총괄)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실행내역서 "/>
      <sheetName val="부속동"/>
      <sheetName val="배수공"/>
      <sheetName val="경비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배수장공사비"/>
      <sheetName val="Data&amp;Result"/>
      <sheetName val="ACDIM6D"/>
      <sheetName val="장비부하"/>
      <sheetName val="품셈기준"/>
      <sheetName val="우각부보강"/>
      <sheetName val="실행자재"/>
      <sheetName val="남양시작동자105노65기1.3화1.2"/>
      <sheetName val="관람석제출"/>
      <sheetName val="일위대가 "/>
      <sheetName val="96정변2"/>
      <sheetName val="요율"/>
      <sheetName val="LS re sales"/>
      <sheetName val="MixBed"/>
      <sheetName val="CondPol"/>
      <sheetName val="Menu"/>
      <sheetName val="AILC004"/>
      <sheetName val="각종양식"/>
      <sheetName val="견적기준"/>
      <sheetName val="UNIT"/>
      <sheetName val="PIPE"/>
      <sheetName val="FLANGE"/>
      <sheetName val="VALVE"/>
      <sheetName val="일대목차"/>
      <sheetName val="일위(철거)"/>
      <sheetName val="PROCESS"/>
      <sheetName val="PROJECT BRIEF(EX.NEW)"/>
      <sheetName val="대전월평내역"/>
      <sheetName val="출근부"/>
      <sheetName val="기본"/>
      <sheetName val="보할공정"/>
      <sheetName val="C1ㅇ"/>
      <sheetName val="기준"/>
      <sheetName val="Sheet4"/>
      <sheetName val="품셈TABLE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Sat tron"/>
      <sheetName val="5.모델링"/>
      <sheetName val="단위수량"/>
      <sheetName val="현황"/>
      <sheetName val="진주방향"/>
      <sheetName val="Summary Sheets"/>
      <sheetName val="COA-17"/>
      <sheetName val="C-18"/>
      <sheetName val="산1"/>
      <sheetName val="토목"/>
      <sheetName val="콤보박스와 리스트박스의 연결"/>
      <sheetName val="기초단가"/>
      <sheetName val="CPM챠트"/>
      <sheetName val="YANG"/>
      <sheetName val="당초"/>
      <sheetName val="단락전류-A"/>
      <sheetName val="현장관리비 산출내역"/>
      <sheetName val="기둥(원형)"/>
      <sheetName val="부하(성남)"/>
      <sheetName val="FOOTING단면력"/>
      <sheetName val="SPEC"/>
      <sheetName val="유기공정"/>
      <sheetName val="주형"/>
      <sheetName val="단중표"/>
      <sheetName val="견적서"/>
      <sheetName val="일위대가목차"/>
      <sheetName val="광로3 - 48m"/>
      <sheetName val="갑지"/>
      <sheetName val="6.1.3단가산출서(노임단가)_신호무선전송"/>
      <sheetName val="6동"/>
      <sheetName val="배수장공사비명세서"/>
      <sheetName val="맨홀수량집계"/>
      <sheetName val="3BL공동구 수량"/>
      <sheetName val="단위중량"/>
      <sheetName val="산근"/>
      <sheetName val="estm_mech"/>
      <sheetName val="IMPEADENCE MAP 취수장"/>
      <sheetName val="추원 상가(1)"/>
      <sheetName val="민감도분석"/>
      <sheetName val="ROI"/>
      <sheetName val="Breakdown"/>
      <sheetName val="UnitRate"/>
      <sheetName val="견적조건"/>
      <sheetName val="세부추진"/>
      <sheetName val="상용보강"/>
      <sheetName val="표면정지 집계"/>
      <sheetName val="PET MAT집계"/>
      <sheetName val="수습"/>
      <sheetName val="工관리비율"/>
      <sheetName val="입력1"/>
      <sheetName val="직노"/>
      <sheetName val="사다리"/>
      <sheetName val="일위대가표"/>
      <sheetName val="뚝토공"/>
      <sheetName val="공사비집계"/>
      <sheetName val="견적990322"/>
      <sheetName val="기초공"/>
      <sheetName val="기준자료"/>
      <sheetName val="2.가정단면"/>
      <sheetName val="기계경비(시간당)"/>
      <sheetName val="램머"/>
      <sheetName val="DESIGN"/>
      <sheetName val="토공"/>
      <sheetName val="부대공Ⅱ"/>
      <sheetName val="목차"/>
      <sheetName val="CABLE"/>
      <sheetName val="내역변"/>
      <sheetName val="1SPAN"/>
      <sheetName val="sw1"/>
      <sheetName val="사통"/>
      <sheetName val="노무비 근거"/>
      <sheetName val="산5-7"/>
      <sheetName val="인건비 "/>
      <sheetName val="자재단가"/>
      <sheetName val="ITEMLIST990101"/>
      <sheetName val="토 적 표"/>
      <sheetName val="일위"/>
      <sheetName val="KHRCPB_99"/>
      <sheetName val="Supplier Code"/>
      <sheetName val="간접비"/>
      <sheetName val="LIST"/>
      <sheetName val="깨기"/>
      <sheetName val="참조"/>
      <sheetName val="1공구 건정토건 토공"/>
      <sheetName val="NOMUBI"/>
      <sheetName val="Front"/>
      <sheetName val="가공비"/>
      <sheetName val="MFAB"/>
      <sheetName val="MFRT"/>
      <sheetName val="MPKG"/>
      <sheetName val="MPRD"/>
      <sheetName val="전장품(관리용)"/>
      <sheetName val="전계가"/>
      <sheetName val="내역총괄"/>
      <sheetName val="내역총괄2"/>
      <sheetName val="내역총괄3"/>
      <sheetName val="매입부가세율(동림)"/>
      <sheetName val="수량3"/>
      <sheetName val="COVER"/>
      <sheetName val="L형 옹벽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표지판단위"/>
      <sheetName val="2.단면가정"/>
      <sheetName val="원가총괄"/>
      <sheetName val="L-type"/>
      <sheetName val="SIHEUNG"/>
      <sheetName val="구의33고"/>
      <sheetName val="50"/>
      <sheetName val="COPING설계"/>
      <sheetName val="154TW"/>
      <sheetName val="_15_0"/>
      <sheetName val="Assump"/>
      <sheetName val="SG"/>
      <sheetName val="CALCULATION"/>
      <sheetName val="LOPCALC"/>
      <sheetName val="CF"/>
      <sheetName val="허용전류-IEC"/>
      <sheetName val="조내역"/>
      <sheetName val="9.자재단가"/>
      <sheetName val="7.산출집계"/>
      <sheetName val="3.단가산출서"/>
      <sheetName val="4.일위산출"/>
      <sheetName val="품산출서"/>
      <sheetName val="AS복구"/>
      <sheetName val="중기터파기"/>
      <sheetName val="변수값"/>
      <sheetName val="중기상차"/>
      <sheetName val="철근단면적"/>
      <sheetName val="간지"/>
      <sheetName val="교통처리우회도로"/>
      <sheetName val="장문교(대전)"/>
      <sheetName val="안정계산"/>
      <sheetName val="단면검토"/>
      <sheetName val="일위대가집계표"/>
      <sheetName val="철거산출근거"/>
      <sheetName val="견적대비"/>
      <sheetName val="약품공급2"/>
      <sheetName val="부대내역"/>
      <sheetName val="토공산출(주차장)"/>
      <sheetName val="체감식(합정로)_"/>
      <sheetName val="체감식__(원본)"/>
      <sheetName val="진입로_(원본)"/>
      <sheetName val="11_우각부_보강"/>
      <sheetName val="기계경비"/>
      <sheetName val="인건비(환율)"/>
      <sheetName val="케이블"/>
      <sheetName val="공종구간"/>
      <sheetName val="Input Page"/>
      <sheetName val="Macro(전동기)"/>
      <sheetName val="Imp-Data"/>
      <sheetName val="5.산출내역서"/>
      <sheetName val="공문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부재치수입력"/>
      <sheetName val="Option"/>
      <sheetName val="금액"/>
      <sheetName val="투찰판"/>
      <sheetName val="piping"/>
      <sheetName val="9-1차이내역"/>
      <sheetName val="No-&gt;Code"/>
      <sheetName val="지급자재"/>
      <sheetName val="예산M11A"/>
      <sheetName val="을"/>
      <sheetName val="실행내역"/>
      <sheetName val="기준액"/>
      <sheetName val="국공유지및사유지"/>
      <sheetName val="데리네이타현황"/>
      <sheetName val="삼보지질"/>
      <sheetName val="토목주소"/>
      <sheetName val="프랜트면허"/>
      <sheetName val="품셈(기초)"/>
      <sheetName val="F-Assump"/>
      <sheetName val="CONCRETE"/>
      <sheetName val="산출근거1"/>
      <sheetName val="토공A"/>
      <sheetName val="tggwan(mac)"/>
      <sheetName val="반중력식옹벽"/>
      <sheetName val="특별교실"/>
      <sheetName val="가로등"/>
      <sheetName val="경비_원본"/>
      <sheetName val="OD5000"/>
      <sheetName val="변품8-37"/>
      <sheetName val="EQUIP-H"/>
      <sheetName val="중기(목록)"/>
      <sheetName val="산근(목록)"/>
      <sheetName val="J直材4"/>
      <sheetName val="Carepaq"/>
      <sheetName val="OPT"/>
      <sheetName val="SV"/>
      <sheetName val="버스운행안내"/>
      <sheetName val="예방접종계획"/>
      <sheetName val="근태계획서"/>
      <sheetName val="예산서(전기설비)"/>
      <sheetName val="98연계표"/>
      <sheetName val="소비자가"/>
      <sheetName val="샘플표지"/>
      <sheetName val="한강운반비"/>
      <sheetName val="종배수관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찍기"/>
      <sheetName val="법면"/>
      <sheetName val="부대공"/>
      <sheetName val="구조물공"/>
      <sheetName val="포장공"/>
      <sheetName val="배수공1"/>
      <sheetName val="단면확대공"/>
      <sheetName val="H-BEAM(S2,3)"/>
      <sheetName val="단부정착장치"/>
      <sheetName val="맨홀수량산출"/>
      <sheetName val="관급"/>
      <sheetName val="감가상각"/>
      <sheetName val="건축원가"/>
      <sheetName val="Tables"/>
      <sheetName val="ITB COST"/>
      <sheetName val="접수부"/>
      <sheetName val="Baby일위대가"/>
      <sheetName val="견"/>
      <sheetName val="설비공사"/>
      <sheetName val="#3_일위대가목록"/>
      <sheetName val="본관토공 및 포장공 산출조서"/>
      <sheetName val="재료"/>
      <sheetName val="ⴭⴭⴭⴭⴭ"/>
      <sheetName val="수목데이타 "/>
      <sheetName val="날개벽수량표"/>
      <sheetName val="현대물량"/>
      <sheetName val="1차증가원가계산"/>
      <sheetName val="산출내역서집계표"/>
      <sheetName val="갑지(추정)"/>
      <sheetName val="분전함신설"/>
      <sheetName val="접지1종"/>
      <sheetName val="Eq. Mobilization"/>
      <sheetName val="2.4.1 여수토수량산출"/>
      <sheetName val="장비"/>
      <sheetName val="TYPE-A"/>
      <sheetName val="Hours.CodeST"/>
      <sheetName val="단가및재료비"/>
      <sheetName val="PBS"/>
      <sheetName val="MATRLDATA"/>
      <sheetName val="부안일위"/>
      <sheetName val="환율적용표"/>
      <sheetName val="49단"/>
      <sheetName val="22단"/>
      <sheetName val="부서현황"/>
      <sheetName val="#3E1_GCR"/>
      <sheetName val="별표 "/>
      <sheetName val="LP-S"/>
      <sheetName val="부재리스트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물량산출 (전력간선,전열)"/>
      <sheetName val="물량산출 (전등)"/>
      <sheetName val="자료입력"/>
      <sheetName val="도장수량(하1)"/>
      <sheetName val="물가시세"/>
      <sheetName val="본사일보"/>
      <sheetName val="건축"/>
      <sheetName val="매출"/>
      <sheetName val="주식"/>
      <sheetName val="TB_내역서"/>
      <sheetName val="XL4Poppy"/>
      <sheetName val="집계표"/>
      <sheetName val="와동25-3(변경)"/>
      <sheetName val="매입세율"/>
      <sheetName val="계화배수"/>
      <sheetName val="Piping(Methanol)"/>
      <sheetName val="FORM_0"/>
      <sheetName val="무담보1"/>
      <sheetName val="정산입력"/>
      <sheetName val="참고"/>
      <sheetName val="투찰(하수)"/>
      <sheetName val="가설건물"/>
      <sheetName val="-15.0"/>
      <sheetName val="unit 4"/>
      <sheetName val="잡비"/>
      <sheetName val="배선DATA"/>
      <sheetName val="Inputs"/>
      <sheetName val="2000년하반기"/>
      <sheetName val="건설노임"/>
      <sheetName val="project management"/>
      <sheetName val="전체도급"/>
      <sheetName val="말뚝기초"/>
      <sheetName val="SUMMARY"/>
      <sheetName val="PAINT"/>
      <sheetName val="기초분물량표"/>
      <sheetName val="본사인상전"/>
      <sheetName val="교통대책내역"/>
      <sheetName val="노임,재료비"/>
      <sheetName val="200"/>
      <sheetName val="단위집계표"/>
      <sheetName val="부대토목"/>
      <sheetName val="일위대가(가설)"/>
      <sheetName val="실행예산"/>
      <sheetName val="전기일위대가"/>
      <sheetName val="적용인원(지우지말것)"/>
      <sheetName val="2000.11월설계내역"/>
      <sheetName val="ENG_prog"/>
      <sheetName val="B부대공"/>
      <sheetName val="운영및유지보수"/>
      <sheetName val="설치공사2"/>
      <sheetName val="스포회원매출"/>
      <sheetName val="보차도경계석"/>
      <sheetName val="맨홀토공산출"/>
      <sheetName val="기술자료 (광화문)"/>
      <sheetName val="데이터"/>
      <sheetName val="초기화면"/>
      <sheetName val="영업2"/>
      <sheetName val="영업3"/>
      <sheetName val="현금"/>
      <sheetName val="설계명세서"/>
      <sheetName val="기초자료입력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AS포장복구 "/>
      <sheetName val="LinerWt"/>
      <sheetName val="토공정보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버스운행안내"/>
      <sheetName val="예방접종계획"/>
      <sheetName val="근태계획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</row>
        <row r="5">
          <cell r="F5">
            <v>8</v>
          </cell>
          <cell r="G5">
            <v>59</v>
          </cell>
          <cell r="H5">
            <v>177</v>
          </cell>
        </row>
        <row r="6">
          <cell r="F6">
            <v>14</v>
          </cell>
          <cell r="G6">
            <v>76</v>
          </cell>
          <cell r="H6">
            <v>241</v>
          </cell>
        </row>
        <row r="7">
          <cell r="F7">
            <v>22</v>
          </cell>
          <cell r="G7">
            <v>104</v>
          </cell>
          <cell r="H7">
            <v>347</v>
          </cell>
        </row>
        <row r="8">
          <cell r="F8">
            <v>38</v>
          </cell>
          <cell r="G8">
            <v>144</v>
          </cell>
          <cell r="H8">
            <v>491</v>
          </cell>
        </row>
        <row r="9">
          <cell r="F9">
            <v>60</v>
          </cell>
          <cell r="G9">
            <v>202</v>
          </cell>
          <cell r="H9">
            <v>755</v>
          </cell>
        </row>
        <row r="10">
          <cell r="F10">
            <v>80</v>
          </cell>
          <cell r="G10">
            <v>241</v>
          </cell>
          <cell r="H10">
            <v>908</v>
          </cell>
        </row>
        <row r="11">
          <cell r="F11">
            <v>100</v>
          </cell>
          <cell r="G11">
            <v>315</v>
          </cell>
          <cell r="H11">
            <v>1195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일위대가목차"/>
      <sheetName val="자재단가"/>
      <sheetName val="조명율표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백암비스타내역"/>
      <sheetName val="1.수인터널"/>
      <sheetName val="직노"/>
      <sheetName val="개요"/>
      <sheetName val="부대공Ⅱ"/>
      <sheetName val="입찰보고"/>
      <sheetName val="2000년 공정표"/>
      <sheetName val="전기일위대가"/>
      <sheetName val="공사설계서"/>
      <sheetName val="단가비교표_공통1"/>
      <sheetName val="내역서"/>
      <sheetName val="5(철거수량)"/>
      <sheetName val="CAT_5"/>
      <sheetName val="손익분석"/>
      <sheetName val="제경비율"/>
      <sheetName val="산출근거"/>
      <sheetName val="SLAB&quot;1&quot;"/>
      <sheetName val="20관리비율"/>
      <sheetName val="요율"/>
      <sheetName val="평3"/>
      <sheetName val="실행내역"/>
      <sheetName val="관리,공감"/>
      <sheetName val="총괄표"/>
      <sheetName val="조경일람"/>
      <sheetName val="도급내역서(재노경)"/>
      <sheetName val="설계예산서"/>
      <sheetName val="집계표"/>
      <sheetName val="DATA"/>
      <sheetName val="노임단가"/>
      <sheetName val="예산변경사항"/>
      <sheetName val="48일위"/>
      <sheetName val="101동"/>
      <sheetName val="부대내역"/>
      <sheetName val="건축공사"/>
      <sheetName val="하조서"/>
      <sheetName val="통로box전기"/>
      <sheetName val="VXXXXX"/>
      <sheetName val="일위대가(계측기설치)"/>
      <sheetName val="금액내역서"/>
      <sheetName val="배관-COLD"/>
      <sheetName val="골재산출"/>
      <sheetName val="공통가설"/>
      <sheetName val="Sheet5"/>
      <sheetName val="전차선로 물량표"/>
      <sheetName val="Sheet1"/>
      <sheetName val="WORK"/>
      <sheetName val="96정변2"/>
      <sheetName val="전기BOX내역서"/>
      <sheetName val="초기화면"/>
      <sheetName val="기초자료입력"/>
      <sheetName val="기초분물량표"/>
      <sheetName val="기계경비(시간당)"/>
      <sheetName val="식생블럭단위수량"/>
      <sheetName val="보호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청천내"/>
      <sheetName val="부대단위수량"/>
      <sheetName val="교각1"/>
      <sheetName val="일위대가표"/>
      <sheetName val="Macro(전선)"/>
      <sheetName val="Macro(차단기)"/>
      <sheetName val="제수"/>
      <sheetName val="공기"/>
      <sheetName val="터널조도"/>
      <sheetName val="토공총괄집계"/>
      <sheetName val="1공구 건정토건 토공"/>
      <sheetName val="참조"/>
      <sheetName val="2.단면가정"/>
      <sheetName val="하수처리장"/>
      <sheetName val="5.정산서"/>
      <sheetName val="견적서"/>
      <sheetName val="램머"/>
      <sheetName val="guard(mac)"/>
      <sheetName val="Tbom-tot"/>
      <sheetName val="IW-LIST"/>
      <sheetName val="본사업"/>
      <sheetName val="당초"/>
      <sheetName val="단가조사"/>
      <sheetName val="측량노임.재료.기재"/>
      <sheetName val="현장경비"/>
      <sheetName val="단가산출"/>
      <sheetName val="세부내역"/>
      <sheetName val="소방 "/>
      <sheetName val="문학간접"/>
      <sheetName val="Y-WORK"/>
      <sheetName val="점수계산1-2"/>
      <sheetName val="시공(팔라우)"/>
      <sheetName val="입찰안"/>
      <sheetName val="조명시설"/>
      <sheetName val="b_balju"/>
      <sheetName val="3.내역서"/>
      <sheetName val="기둥(원형)"/>
      <sheetName val="갑지"/>
      <sheetName val="단가조사-2"/>
      <sheetName val="장비당단가 (1)"/>
      <sheetName val="표지"/>
      <sheetName val="예산서"/>
      <sheetName val="원가입력"/>
      <sheetName val="관개"/>
      <sheetName val="b_balju_cho"/>
      <sheetName val="처리단락"/>
      <sheetName val="노임,재료비"/>
      <sheetName val="단가 및 재료비"/>
      <sheetName val="MCC제원"/>
      <sheetName val="항공측량노임단가"/>
      <sheetName val="지하1층"/>
      <sheetName val="COST"/>
      <sheetName val="종배수관설치현황"/>
      <sheetName val="토 적 표"/>
      <sheetName val="Inputs"/>
      <sheetName val="Cost Inputs"/>
      <sheetName val="실행내역(현대)"/>
      <sheetName val="벽산건설"/>
      <sheetName val="수전기기DATA"/>
      <sheetName val="산업"/>
      <sheetName val="공사비명세서"/>
      <sheetName val="내역서01"/>
      <sheetName val="일위집계"/>
      <sheetName val="수량산출서"/>
      <sheetName val="년도별시공"/>
      <sheetName val="계수시트"/>
      <sheetName val="관람석제출"/>
      <sheetName val="내역_ver1.0"/>
      <sheetName val="건축개요"/>
      <sheetName val="원형1호맨홀토공수량"/>
      <sheetName val="단면 (2)"/>
      <sheetName val="내역을"/>
      <sheetName val="토사(PE)"/>
      <sheetName val="수량집계 (2)"/>
      <sheetName val="#3_일위대가목록"/>
      <sheetName val="기타 정보통신공사"/>
      <sheetName val="공사직종별노임"/>
      <sheetName val="내역서(전기)"/>
      <sheetName val="Total"/>
      <sheetName val="예산M11A"/>
      <sheetName val="소야공정계획표"/>
      <sheetName val="공사비대비표B(토공)"/>
      <sheetName val="3본사"/>
      <sheetName val="설계명세서"/>
      <sheetName val="자재"/>
      <sheetName val="내역총괄"/>
      <sheetName val="내역총괄2"/>
      <sheetName val="내역총괄3"/>
      <sheetName val="7. Cable(설명)-IEC"/>
      <sheetName val="깨기"/>
      <sheetName val="사다리"/>
      <sheetName val="약품공급2"/>
      <sheetName val="수량산출"/>
      <sheetName val="전기내역서(총계)"/>
      <sheetName val="Baby일위대가"/>
      <sheetName val="Macro(전기)"/>
      <sheetName val="집"/>
      <sheetName val="자재단가표"/>
      <sheetName val="MOTOR"/>
      <sheetName val="N賃率-職"/>
      <sheetName val="11.자재단가"/>
      <sheetName val="LD"/>
      <sheetName val="준검 내역서"/>
      <sheetName val="견적의뢰"/>
      <sheetName val="총(철거)"/>
      <sheetName val="BOX전기내역"/>
      <sheetName val="I一般比"/>
      <sheetName val="3BL공동구 수량"/>
      <sheetName val="적용토목"/>
      <sheetName val="층"/>
      <sheetName val="방송일위대가"/>
      <sheetName val="220 (2)"/>
      <sheetName val="코드표"/>
      <sheetName val="발주설계서(당초)"/>
      <sheetName val="전기"/>
      <sheetName val="총공사내역서"/>
      <sheetName val="건축내역"/>
      <sheetName val="변경총괄지(1)"/>
      <sheetName val="역공종"/>
      <sheetName val="TB-내역서"/>
      <sheetName val="물량표"/>
      <sheetName val="도담구내 개소별 명세"/>
      <sheetName val="01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인건비"/>
      <sheetName val="공사서류양식"/>
      <sheetName val="집계"/>
      <sheetName val="공사비총괄표"/>
      <sheetName val="검수고1-1층"/>
      <sheetName val="EACT10"/>
      <sheetName val="총수량집계표"/>
      <sheetName val="노임이"/>
      <sheetName val="9GNG운반"/>
      <sheetName val="도급FORM"/>
      <sheetName val="도로단위당"/>
      <sheetName val="예산서 "/>
      <sheetName val="적용기준"/>
      <sheetName val="CIVIL"/>
      <sheetName val="사급자재"/>
      <sheetName val="타공종이기"/>
      <sheetName val="대전-교대(A1-A2)"/>
      <sheetName val="수량산출내역1115"/>
      <sheetName val="Sheet4"/>
      <sheetName val="BOM"/>
      <sheetName val="FORM-0"/>
      <sheetName val="순성토"/>
      <sheetName val="통계연보"/>
      <sheetName val="조명일위"/>
      <sheetName val="장비가동"/>
      <sheetName val="범용개발순소요비용"/>
      <sheetName val="건축"/>
      <sheetName val="Customer Databas"/>
      <sheetName val="간선계산"/>
      <sheetName val="귀래 설계 공내역서"/>
      <sheetName val="가정조건"/>
      <sheetName val="원가"/>
      <sheetName val="input"/>
      <sheetName val="CODE"/>
      <sheetName val="신우"/>
      <sheetName val="내역(설계)"/>
      <sheetName val="Factor"/>
      <sheetName val="전력"/>
      <sheetName val="물가자료"/>
      <sheetName val="Sheet1 (2)"/>
      <sheetName val="노무비"/>
      <sheetName val="INPUT(덕도방향-시점)"/>
      <sheetName val="공정코드"/>
      <sheetName val="환율"/>
      <sheetName val="부안일위"/>
      <sheetName val="데리네이타현황"/>
      <sheetName val="상시"/>
      <sheetName val="단면가정"/>
      <sheetName val="배선DATA"/>
      <sheetName val="실행"/>
      <sheetName val="내역갑지"/>
      <sheetName val="슬래브(유곡)"/>
      <sheetName val="현장"/>
      <sheetName val="투찰추정"/>
      <sheetName val="6차2회변경내역서"/>
      <sheetName val="원가계산서"/>
      <sheetName val="품셈TABLE"/>
      <sheetName val="수량산출서 갑지"/>
      <sheetName val="반응조"/>
      <sheetName val="버스운행안내"/>
      <sheetName val="예방접종계획"/>
      <sheetName val="근태계획서"/>
      <sheetName val="접지수량"/>
      <sheetName val="2.호선별예상실적"/>
      <sheetName val="BID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4차원가계산서"/>
      <sheetName val="자료"/>
      <sheetName val="입사일"/>
      <sheetName val="가정"/>
      <sheetName val="차수공개요"/>
      <sheetName val="1공구원가계산서"/>
      <sheetName val="1공구산출내역서"/>
      <sheetName val="도"/>
      <sheetName val="1월"/>
      <sheetName val="산출서집계HS"/>
      <sheetName val="교각별철근수량집계표"/>
      <sheetName val="LABTOTAL"/>
      <sheetName val="판"/>
      <sheetName val="전선 및 전선관"/>
      <sheetName val="2공구산출내역"/>
      <sheetName val="삼성전기"/>
      <sheetName val="주식"/>
      <sheetName val="국도접속 차도부수량"/>
      <sheetName val="총괄-1"/>
      <sheetName val="데이타"/>
      <sheetName val="식재인부"/>
      <sheetName val="DATE"/>
      <sheetName val="6.콘덴서"/>
      <sheetName val="KMT물량"/>
      <sheetName val="재료비내역서"/>
      <sheetName val="케이블"/>
      <sheetName val="맨홀수량산출"/>
      <sheetName val="품목"/>
      <sheetName val="단가비교표"/>
      <sheetName val="토적"/>
      <sheetName val="설직재-1"/>
      <sheetName val="기본가정"/>
      <sheetName val="감리을"/>
      <sheetName val="입적표"/>
      <sheetName val="기성내역서표지"/>
      <sheetName val="Db"/>
      <sheetName val="교대(토공)"/>
      <sheetName val="NYS"/>
      <sheetName val="기계경비"/>
      <sheetName val="정산내역서"/>
      <sheetName val="원가총괄"/>
      <sheetName val="3.자재비(총괄)"/>
      <sheetName val="현장관리비"/>
      <sheetName val="허용전류-IEC"/>
      <sheetName val="1단계"/>
      <sheetName val="기본DATA"/>
      <sheetName val="효성CB 1P기초"/>
      <sheetName val="2000.05"/>
      <sheetName val="교통대책내역"/>
      <sheetName val="광산내역"/>
      <sheetName val="7도장"/>
      <sheetName val="대치판정"/>
      <sheetName val="1-1"/>
      <sheetName val="아산경희980422"/>
      <sheetName val="공사착공계"/>
      <sheetName val="Sheet22"/>
      <sheetName val="기계내역"/>
      <sheetName val="s"/>
      <sheetName val="횡배수관토공수량"/>
      <sheetName val="오수공수량집계표"/>
      <sheetName val="기둥(하중)"/>
      <sheetName val="0"/>
      <sheetName val="총투입계"/>
      <sheetName val="GEN"/>
      <sheetName val="직공비"/>
      <sheetName val="공종단가"/>
      <sheetName val="인건비 "/>
      <sheetName val="내역서(중수)"/>
      <sheetName val="청주(철골발주의뢰서)"/>
      <sheetName val="자재단가비교표"/>
      <sheetName val="자재대"/>
      <sheetName val="부속동"/>
      <sheetName val="3CHBDC"/>
      <sheetName val="단가일람"/>
      <sheetName val="2000년1차"/>
      <sheetName val="여과지동"/>
      <sheetName val="기초자료"/>
      <sheetName val="일위대가(목록)"/>
      <sheetName val="재료비"/>
      <sheetName val="102역사"/>
      <sheetName val="98수문일위"/>
      <sheetName val=" 총괄표"/>
      <sheetName val="주차구획선수량"/>
      <sheetName val="일위대가목록"/>
      <sheetName val="기초단가"/>
      <sheetName val="9-1차이내역"/>
      <sheetName val="평균물량산출서"/>
      <sheetName val="부표총괄"/>
      <sheetName val="품셈1-26"/>
      <sheetName val="costing_CV"/>
      <sheetName val="costing_ESDV"/>
      <sheetName val="costing_MOV"/>
      <sheetName val="costing_Press"/>
      <sheetName val="VV보온LINK"/>
      <sheetName val="FIT보온LINK"/>
      <sheetName val="동해묵호1내역"/>
      <sheetName val="Data&amp;Result"/>
      <sheetName val="일위대가(가설)"/>
      <sheetName val="8.PILE  (돌출)"/>
      <sheetName val="가설공사"/>
      <sheetName val="부하자료"/>
      <sheetName val="4.고용보험"/>
      <sheetName val="1.설계조건"/>
      <sheetName val="표  지"/>
      <sheetName val="정부노임단가"/>
      <sheetName val="단가표"/>
      <sheetName val="가설공사내역"/>
      <sheetName val="공기압축기실"/>
      <sheetName val="COST "/>
      <sheetName val="일위"/>
      <sheetName val="한일양산"/>
      <sheetName val="산근"/>
      <sheetName val="시설물기초"/>
      <sheetName val="계화배수"/>
      <sheetName val="설비"/>
      <sheetName val="공사비예산서(토목분)"/>
      <sheetName val="적격심사표"/>
      <sheetName val="내역표지"/>
      <sheetName val="실행철강하도"/>
      <sheetName val="(원)기흥상갈"/>
      <sheetName val="성원계약"/>
      <sheetName val="품셈"/>
      <sheetName val="copy"/>
      <sheetName val="서식"/>
      <sheetName val="남양시작동자105노65기1.3화1.2"/>
      <sheetName val="원가계산"/>
      <sheetName val="토공사"/>
      <sheetName val="진주방향"/>
      <sheetName val="마산방향"/>
      <sheetName val="마산방향철근집계"/>
      <sheetName val="기본 상수"/>
      <sheetName val="재료집계"/>
      <sheetName val="5공철탑검토표"/>
      <sheetName val="4공철탑검토"/>
      <sheetName val="기술부대조건"/>
      <sheetName val="제1호단위수량"/>
      <sheetName val="일위목록"/>
      <sheetName val="관리노인정"/>
      <sheetName val="#2_일위대가목록"/>
      <sheetName val="유기공정"/>
      <sheetName val="asd"/>
      <sheetName val="을"/>
      <sheetName val="품셈기준"/>
      <sheetName val="교량전기"/>
      <sheetName val="Summary Sheets"/>
      <sheetName val="철거산출근거"/>
      <sheetName val="말뚝지지력산정"/>
      <sheetName val="수량"/>
      <sheetName val="중량산출"/>
      <sheetName val="1.취수장"/>
      <sheetName val="DATA 입력란"/>
      <sheetName val="내역서중"/>
      <sheetName val="총물량표"/>
      <sheetName val="견적"/>
      <sheetName val="빗물받이(910-510-410)"/>
      <sheetName val="말고개터널조명전압강하"/>
      <sheetName val="2000전체분"/>
      <sheetName val="(C)원내역"/>
      <sheetName val="BQ(실행)"/>
      <sheetName val="MIJIBI"/>
      <sheetName val="파일의이용"/>
      <sheetName val="기자재비"/>
      <sheetName val="실행갑지"/>
      <sheetName val="일대-1"/>
      <sheetName val="건축공사 집계표"/>
      <sheetName val="골조"/>
      <sheetName val="효동"/>
      <sheetName val="영신토건물가변동"/>
      <sheetName val="포장공자재집계표"/>
      <sheetName val="MAIN_TABLE"/>
      <sheetName val="토공(우물통,기타) "/>
      <sheetName val="Hours.CodeST"/>
      <sheetName val="RE9604"/>
      <sheetName val=" HIT-&gt;HMC 견적(3900)"/>
      <sheetName val="신길1동"/>
      <sheetName val="99총공사내역서"/>
      <sheetName val="찍기"/>
      <sheetName val="단위수량"/>
      <sheetName val="원가 계산서"/>
      <sheetName val="세골재  T2 변경 현황"/>
      <sheetName val="단위중량"/>
      <sheetName val="통합"/>
      <sheetName val="용산1(해보)"/>
      <sheetName val="주beam"/>
      <sheetName val="상-교대(A1-A2)"/>
      <sheetName val="투찰내역"/>
      <sheetName val="a1.시중노임및물가시세"/>
      <sheetName val="기타공"/>
      <sheetName val="시멘트"/>
      <sheetName val="일위대가(건축)"/>
      <sheetName val="예산조서"/>
      <sheetName val="시중노임단가"/>
      <sheetName val="수량분배표"/>
      <sheetName val="기초공"/>
      <sheetName val="일위대가-1"/>
      <sheetName val="고시단가"/>
      <sheetName val="일위대가 "/>
      <sheetName val="PIPING"/>
      <sheetName val="6PILE  (돌출)"/>
      <sheetName val="위치조서"/>
      <sheetName val="Sheet2"/>
      <sheetName val="안정계산"/>
      <sheetName val="단면검토"/>
      <sheetName val="가도공"/>
      <sheetName val="1호인버트수량"/>
      <sheetName val="석축설면"/>
      <sheetName val="법면단"/>
      <sheetName val="공사개요"/>
      <sheetName val="각종양식"/>
      <sheetName val="노임단가 (2)"/>
      <sheetName val="봉양~조차장간고하개명(신설)"/>
      <sheetName val="T1"/>
      <sheetName val="토목"/>
      <sheetName val="실행내역서"/>
      <sheetName val="ABUT수량-A1"/>
      <sheetName val="기흥하도용"/>
      <sheetName val="적점"/>
      <sheetName val="배수장공사비명세서"/>
      <sheetName val="제직재"/>
      <sheetName val="중기비"/>
      <sheetName val="자판실행"/>
      <sheetName val="봉방동근생"/>
      <sheetName val="COPING"/>
      <sheetName val="노임단가 "/>
      <sheetName val="기계경비목록"/>
      <sheetName val="날개벽수량표"/>
      <sheetName val="철근량 검토"/>
      <sheetName val="기본"/>
      <sheetName val="계약용량(서포)"/>
      <sheetName val="암거단위"/>
      <sheetName val="철근량"/>
      <sheetName val="연습"/>
      <sheetName val="costing_Misc"/>
      <sheetName val="포장복구집계"/>
      <sheetName val="단면별연장"/>
      <sheetName val="전력구구조물산근"/>
      <sheetName val="Condensing효율"/>
      <sheetName val="부대대비"/>
      <sheetName val="냉연집계"/>
      <sheetName val="전기일위목록"/>
      <sheetName val="인공산출"/>
      <sheetName val="맨홀수량"/>
      <sheetName val="직접경비호표"/>
      <sheetName val="준공내역(을)"/>
      <sheetName val="산출근거(9)"/>
      <sheetName val="단가조사서"/>
      <sheetName val="분전반계산서(석관)"/>
      <sheetName val="설계(안)"/>
      <sheetName val="기준자료"/>
      <sheetName val="GI-LIST"/>
      <sheetName val="광혁기성"/>
      <sheetName val="전장품(관리용)"/>
      <sheetName val="전신환매도율"/>
      <sheetName val="값"/>
      <sheetName val="2.가정단면"/>
      <sheetName val="COA-17"/>
      <sheetName val="C-18"/>
      <sheetName val="예산내역서"/>
      <sheetName val="전차선로_물량표"/>
      <sheetName val="수량집계_(2)"/>
      <sheetName val="11_자재단가"/>
      <sheetName val="3_내역서"/>
      <sheetName val="물가시세"/>
      <sheetName val="세부내역서"/>
      <sheetName val="CPM챠트"/>
      <sheetName val="LF자재단가"/>
      <sheetName val="공종코드"/>
      <sheetName val="2.단가산출서(2)"/>
      <sheetName val="밸브설치"/>
      <sheetName val="工완성공사율"/>
      <sheetName val="조건표"/>
      <sheetName val="자압"/>
      <sheetName val="시화점실행"/>
      <sheetName val="퍼스트"/>
      <sheetName val="내역서 "/>
      <sheetName val="주요제품생산"/>
      <sheetName val="견적집계표"/>
      <sheetName val="시행후면적"/>
      <sheetName val="경영혁신본부"/>
      <sheetName val="95MAKER"/>
      <sheetName val="ms수량집계"/>
      <sheetName val="자재집계"/>
      <sheetName val="주요자재집계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형강류 단가 CODE"/>
      <sheetName val="WORK-VOL"/>
      <sheetName val="95년12월말"/>
      <sheetName val="CTEMCOST"/>
      <sheetName val="터파기및재료"/>
      <sheetName val="조건표 (2)"/>
      <sheetName val="측압공식"/>
      <sheetName val="수지예산"/>
      <sheetName val="예가표"/>
      <sheetName val="특별교실"/>
      <sheetName val="LIST"/>
      <sheetName val="콤보박스와 리스트박스의 연결"/>
      <sheetName val="제잡비"/>
      <sheetName val="연결임시"/>
      <sheetName val="대목"/>
      <sheetName val="별제권_정리담보권1"/>
      <sheetName val="인테리어내역"/>
      <sheetName val="간접1"/>
      <sheetName val="계약서"/>
      <sheetName val="접수부"/>
      <sheetName val="소비자가"/>
      <sheetName val="공량산출서"/>
      <sheetName val="간선DATA"/>
      <sheetName val="토공총괄표"/>
      <sheetName val="영창26"/>
      <sheetName val="Project Brief"/>
      <sheetName val="설비공사"/>
      <sheetName val="내역변"/>
      <sheetName val="플랜트 설치"/>
      <sheetName val="내역서적용수량"/>
      <sheetName val="경비"/>
      <sheetName val="구조물총"/>
      <sheetName val="COVER"/>
      <sheetName val="수주추정"/>
      <sheetName val="증감대비"/>
      <sheetName val="wall"/>
      <sheetName val="간접비"/>
      <sheetName val="바닥판"/>
      <sheetName val="입력DATA"/>
      <sheetName val="단가대비표"/>
      <sheetName val="조도계산서 (도서)"/>
      <sheetName val="LOPCALC"/>
      <sheetName val="대공종"/>
      <sheetName val="sub"/>
      <sheetName val="교사기준면적(초등)"/>
      <sheetName val="하부철근수량"/>
      <sheetName val="목차"/>
      <sheetName val="D-3109"/>
      <sheetName val="7.경제성결과"/>
      <sheetName val="횡배수관집현황(2공구)"/>
      <sheetName val="일위_파일"/>
      <sheetName val="제품"/>
      <sheetName val="토공사(흙막이)"/>
      <sheetName val="원효펌프교체020812"/>
      <sheetName val="단가조사-1"/>
      <sheetName val="당진1,2호기전선관설치및접지4차공사내역서-을지"/>
      <sheetName val="제경비"/>
      <sheetName val="FAX"/>
      <sheetName val="미납품 현황"/>
      <sheetName val="산출"/>
      <sheetName val="현장관리비참조"/>
      <sheetName val="오동"/>
      <sheetName val="대조"/>
      <sheetName val="나한"/>
      <sheetName val="중기"/>
      <sheetName val="SLAB"/>
      <sheetName val="공원2"/>
      <sheetName val="가감수량"/>
      <sheetName val="STORAGE"/>
      <sheetName val="명세서"/>
      <sheetName val="XL4Poppy"/>
      <sheetName val="부산4"/>
      <sheetName val="선로정수계산"/>
      <sheetName val=" 설계서 갑지"/>
      <sheetName val="4)유동표"/>
      <sheetName val="기둥"/>
      <sheetName val="저판(버림100)"/>
      <sheetName val="설계"/>
      <sheetName val="관급단가"/>
      <sheetName val="철탑공사"/>
      <sheetName val="일위산출"/>
      <sheetName val="costing_FE"/>
      <sheetName val="Imp-Data"/>
      <sheetName val="EJ"/>
      <sheetName val="UNIT"/>
      <sheetName val="자금입금"/>
      <sheetName val="규격 단가표"/>
      <sheetName val="자재테이블"/>
      <sheetName val="교각계산"/>
      <sheetName val="AS복구"/>
      <sheetName val="중기터파기"/>
      <sheetName val="변수값"/>
      <sheetName val="중기상차"/>
      <sheetName val="04년매입현황(수정3) (2)"/>
      <sheetName val="구성1"/>
      <sheetName val="구성2"/>
      <sheetName val="구성3"/>
      <sheetName val="구성4"/>
      <sheetName val="Macro1"/>
      <sheetName val="부하계산서"/>
      <sheetName val="단락전류-A"/>
      <sheetName val="오억미만"/>
      <sheetName val="방송관급내역"/>
      <sheetName val="원가계산서 (2)"/>
      <sheetName val="6.관급자재조서"/>
      <sheetName val="MASTER"/>
      <sheetName val="ELEC"/>
      <sheetName val="xxxxxx"/>
      <sheetName val="공사원가"/>
      <sheetName val=""/>
      <sheetName val="예산명세서"/>
      <sheetName val="TEST1"/>
      <sheetName val="Rate"/>
      <sheetName val="내역서1"/>
      <sheetName val="토목주소"/>
      <sheetName val="각종장비전압강하계산"/>
      <sheetName val="BOX수량"/>
      <sheetName val="1.설계기준"/>
      <sheetName val="정산"/>
      <sheetName val="표준건축비"/>
      <sheetName val="hvac(제어동)"/>
      <sheetName val="Tie-in"/>
      <sheetName val="6호기"/>
      <sheetName val="대림정보통신"/>
      <sheetName val="2.1중기사용목차"/>
      <sheetName val="기타단가"/>
      <sheetName val="입력변수"/>
      <sheetName val="단가산출2"/>
      <sheetName val="2007기계경비산출표"/>
      <sheetName val="간접"/>
      <sheetName val="APT"/>
      <sheetName val="General Data"/>
      <sheetName val="OPENASP포장04"/>
      <sheetName val="CABLE"/>
      <sheetName val="총괄"/>
      <sheetName val="총공사비"/>
      <sheetName val="21301동"/>
      <sheetName val="산출근거1"/>
      <sheetName val="별첨1-2"/>
      <sheetName val="빌딩 안내"/>
      <sheetName val="골조시행"/>
      <sheetName val="960318-1"/>
      <sheetName val="5.동별횡주관경"/>
      <sheetName val="점검총괄"/>
      <sheetName val="가격조사서"/>
      <sheetName val="Sheet6"/>
      <sheetName val="계산표지"/>
      <sheetName val="산근(목록)"/>
      <sheetName val="이형관중량"/>
      <sheetName val="낙찰표"/>
      <sheetName val="총괄내역서"/>
      <sheetName val="참고"/>
      <sheetName val="1.지형현황측량"/>
      <sheetName val="내역전기"/>
      <sheetName val="별첨#2_임금"/>
      <sheetName val="1호맨홀수량산출"/>
      <sheetName val="변경을지(송산)"/>
      <sheetName val="삭제금지단가"/>
      <sheetName val="A 견적"/>
      <sheetName val="일위대가1"/>
      <sheetName val="9811"/>
      <sheetName val="가로등"/>
      <sheetName val="가점"/>
      <sheetName val="비교1"/>
      <sheetName val="MATRLDATA"/>
      <sheetName val="공종구간"/>
      <sheetName val="고창터널(고창방향)"/>
      <sheetName val="중기(목록)"/>
      <sheetName val="Macro(MCC)"/>
      <sheetName val="일반문틀 설치"/>
      <sheetName val="샌딩 에폭시 도장"/>
      <sheetName val="스텐문틀설치"/>
      <sheetName val="실행대비"/>
      <sheetName val="첨부2.설계명세서"/>
      <sheetName val="사통"/>
      <sheetName val="평가데이터"/>
      <sheetName val="인건비(환율)"/>
      <sheetName val="(입력)동배치"/>
      <sheetName val="전철"/>
      <sheetName val="날개벽(시점좌측)"/>
      <sheetName val="현황"/>
      <sheetName val="각형맨홀"/>
      <sheetName val="처리목록"/>
      <sheetName val="동력"/>
      <sheetName val="견적990322"/>
      <sheetName val="장지리내역"/>
      <sheetName val="대창(함평)"/>
      <sheetName val="계림(함평)"/>
      <sheetName val="계림(장성)"/>
      <sheetName val="대창(장성)"/>
      <sheetName val="시점교대"/>
      <sheetName val="대창(함평)-창열"/>
      <sheetName val="__"/>
      <sheetName val="재료수량(1)"/>
      <sheetName val="뚝토공"/>
      <sheetName val="성남여성복지내역"/>
      <sheetName val="갑지1"/>
      <sheetName val="투찰금액"/>
      <sheetName val="구리토평1전기"/>
      <sheetName val="다이꾸"/>
      <sheetName val="EQUIP-H"/>
      <sheetName val="양산물금"/>
      <sheetName val="Cost_File"/>
      <sheetName val="11.우각부 보강"/>
      <sheetName val="-15.0"/>
      <sheetName val="변경비교-을"/>
      <sheetName val="중기사용료산출근거"/>
      <sheetName val="70%"/>
      <sheetName val="JUCK"/>
      <sheetName val="index"/>
      <sheetName val="etc"/>
      <sheetName val="기본단가표"/>
      <sheetName val="건설노임"/>
      <sheetName val="CAL."/>
      <sheetName val="ilch"/>
      <sheetName val="대안"/>
      <sheetName val="원안"/>
      <sheetName val="BOX"/>
      <sheetName val="BSD (2)"/>
      <sheetName val="DAN"/>
      <sheetName val="백호우계수"/>
      <sheetName val="상세도(80)"/>
      <sheetName val="Base Info"/>
      <sheetName val="기안"/>
      <sheetName val="목록"/>
      <sheetName val="을부담운반비"/>
      <sheetName val="산출내역서"/>
      <sheetName val="내역서(시설)"/>
      <sheetName val="정렬"/>
      <sheetName val="JUCKEYK"/>
      <sheetName val="추정BS"/>
      <sheetName val="1212"/>
      <sheetName val="일반공사"/>
      <sheetName val="횡배수관설치현황"/>
      <sheetName val="설 계"/>
      <sheetName val="골재및자재집계표"/>
      <sheetName val="배수장공사비"/>
      <sheetName val="특별땅고르기"/>
      <sheetName val="가설건물"/>
      <sheetName val="수목데이타"/>
      <sheetName val="설계변경원가계산총괄표"/>
      <sheetName val="안양동교 1안"/>
      <sheetName val="항목등록"/>
      <sheetName val="관로토공"/>
      <sheetName val="차집관로내역"/>
      <sheetName val="접속도로1"/>
      <sheetName val="합계금액"/>
      <sheetName val="주관사업"/>
      <sheetName val="SIL98"/>
      <sheetName val="일위대가(1)"/>
      <sheetName val="ELECTRIC"/>
      <sheetName val="1)설계내역서(토목)"/>
      <sheetName val="년판01"/>
      <sheetName val="전체내역 (2)"/>
      <sheetName val="내역서 제출"/>
      <sheetName val="CODE2"/>
      <sheetName val="2차분"/>
      <sheetName val="준공조서갑지"/>
      <sheetName val="집기손료"/>
      <sheetName val="준공정산"/>
      <sheetName val="단가비교"/>
      <sheetName val="TG9504"/>
      <sheetName val="Basic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단면 (2)"/>
      <sheetName val="통합"/>
      <sheetName val="VXXXXXXX"/>
      <sheetName val="input"/>
      <sheetName val="PIER44"/>
      <sheetName val="DATA"/>
      <sheetName val="Sheet3"/>
      <sheetName val="Sheet5"/>
      <sheetName val="부하계산서"/>
      <sheetName val="3.하중산정4.지지력"/>
      <sheetName val="SLAB&quot;1&quot;"/>
      <sheetName val="을"/>
      <sheetName val="내역"/>
      <sheetName val="수량산출"/>
      <sheetName val="설계조건"/>
      <sheetName val="단위수량"/>
      <sheetName val="암거공"/>
      <sheetName val="전기"/>
      <sheetName val="단가"/>
      <sheetName val="토공"/>
      <sheetName val="CODE"/>
      <sheetName val="8.PILE  (돌출)"/>
      <sheetName val="교각1"/>
      <sheetName val="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단면가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/>
      <sheetData sheetId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견적사양비교표"/>
      <sheetName val="견적비교표"/>
      <sheetName val="단가비교표"/>
      <sheetName val="일위(을)"/>
      <sheetName val="일위(갑)"/>
      <sheetName val="수량산출(을-3)"/>
      <sheetName val="수량산출(을-2)"/>
      <sheetName val="수량산출(을-1)"/>
      <sheetName val="수량산출(갑-2)"/>
      <sheetName val="수량산출(갑-1)"/>
      <sheetName val="계측기산출근거"/>
      <sheetName val="시스템 산출"/>
      <sheetName val="내역1"/>
      <sheetName val="하수처리장 원가계산"/>
      <sheetName val="토목공사일반"/>
      <sheetName val="단가(반정1교-원주)"/>
      <sheetName val="위치"/>
      <sheetName val="재료집계(분수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내역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초원건설"/>
      <sheetName val="송촌건설"/>
      <sheetName val="영창건설"/>
      <sheetName val="원격검침"/>
      <sheetName val="영창건설 (2)"/>
      <sheetName val="견적서 (3)"/>
      <sheetName val="견적서 (2)"/>
      <sheetName val="내역서"/>
      <sheetName val="Sheet10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표지 (2)"/>
      <sheetName val="전차선로 물량표"/>
      <sheetName val="을지"/>
      <sheetName val="원형맨홀수량"/>
      <sheetName val="대공종"/>
      <sheetName val="WORK"/>
      <sheetName val="일위(PN)"/>
      <sheetName val="간선계산"/>
      <sheetName val="플랜트 설치"/>
      <sheetName val="약품설비"/>
      <sheetName val="공정증감대ㅈ표"/>
      <sheetName val="총괄표"/>
      <sheetName val="견적서"/>
      <sheetName val="인건비 "/>
      <sheetName val="단가"/>
      <sheetName val="내역"/>
      <sheetName val="원가"/>
      <sheetName val="9-1차이내역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ta"/>
      <sheetName val="조도기준"/>
      <sheetName val="Macro1"/>
      <sheetName val="Macro2"/>
      <sheetName val="Macro3"/>
      <sheetName val="Macro4"/>
      <sheetName val="견적990322"/>
      <sheetName val="견적서"/>
      <sheetName val="Sheet10"/>
      <sheetName val="Y-WORK"/>
    </sheetNames>
    <sheetDataSet>
      <sheetData sheetId="0" refreshError="1"/>
      <sheetData sheetId="1" refreshError="1">
        <row r="4">
          <cell r="P4">
            <v>0</v>
          </cell>
          <cell r="Q4" t="str">
            <v>J</v>
          </cell>
          <cell r="S4" t="str">
            <v>FCL 20W</v>
          </cell>
          <cell r="T4">
            <v>1040</v>
          </cell>
          <cell r="AA4">
            <v>0</v>
          </cell>
          <cell r="AB4">
            <v>3</v>
          </cell>
          <cell r="AC4">
            <v>4</v>
          </cell>
          <cell r="AD4">
            <v>6</v>
          </cell>
          <cell r="AE4" t="str">
            <v>A</v>
          </cell>
        </row>
        <row r="5">
          <cell r="P5">
            <v>0.7</v>
          </cell>
          <cell r="Q5" t="str">
            <v>I</v>
          </cell>
          <cell r="S5" t="str">
            <v>FCL 30W</v>
          </cell>
          <cell r="T5">
            <v>1580</v>
          </cell>
          <cell r="AA5">
            <v>3.1</v>
          </cell>
          <cell r="AB5">
            <v>6</v>
          </cell>
          <cell r="AC5">
            <v>10</v>
          </cell>
          <cell r="AD5">
            <v>15</v>
          </cell>
          <cell r="AE5" t="str">
            <v>B</v>
          </cell>
        </row>
        <row r="6">
          <cell r="P6">
            <v>0.9</v>
          </cell>
          <cell r="Q6" t="str">
            <v>H</v>
          </cell>
          <cell r="S6" t="str">
            <v>FCL 32W</v>
          </cell>
          <cell r="T6">
            <v>1940</v>
          </cell>
          <cell r="AA6">
            <v>6.1</v>
          </cell>
          <cell r="AB6">
            <v>15</v>
          </cell>
          <cell r="AC6">
            <v>20</v>
          </cell>
          <cell r="AD6">
            <v>30</v>
          </cell>
          <cell r="AE6" t="str">
            <v>C</v>
          </cell>
        </row>
        <row r="7">
          <cell r="P7">
            <v>1.1200000000000001</v>
          </cell>
          <cell r="Q7" t="str">
            <v>G</v>
          </cell>
          <cell r="S7" t="str">
            <v>FCL 40W</v>
          </cell>
          <cell r="T7">
            <v>2660</v>
          </cell>
          <cell r="AA7">
            <v>15.1</v>
          </cell>
          <cell r="AB7">
            <v>30</v>
          </cell>
          <cell r="AC7">
            <v>40</v>
          </cell>
          <cell r="AD7">
            <v>60</v>
          </cell>
          <cell r="AE7" t="str">
            <v>D</v>
          </cell>
        </row>
        <row r="8">
          <cell r="P8">
            <v>1.38</v>
          </cell>
          <cell r="Q8" t="str">
            <v>F</v>
          </cell>
          <cell r="S8" t="str">
            <v>FL 1/20W</v>
          </cell>
          <cell r="T8">
            <v>1160</v>
          </cell>
          <cell r="AA8">
            <v>30.1</v>
          </cell>
          <cell r="AB8">
            <v>60</v>
          </cell>
          <cell r="AC8">
            <v>100</v>
          </cell>
          <cell r="AD8">
            <v>150</v>
          </cell>
          <cell r="AE8" t="str">
            <v>E</v>
          </cell>
        </row>
        <row r="9">
          <cell r="P9">
            <v>1.75</v>
          </cell>
          <cell r="Q9" t="str">
            <v>E</v>
          </cell>
          <cell r="S9" t="str">
            <v>FL 1/40W</v>
          </cell>
          <cell r="T9">
            <v>2880</v>
          </cell>
          <cell r="AA9">
            <v>60.1</v>
          </cell>
          <cell r="AB9">
            <v>150</v>
          </cell>
          <cell r="AC9">
            <v>200</v>
          </cell>
          <cell r="AD9">
            <v>300</v>
          </cell>
          <cell r="AE9" t="str">
            <v>F</v>
          </cell>
        </row>
        <row r="10">
          <cell r="P10">
            <v>2.25</v>
          </cell>
          <cell r="Q10" t="str">
            <v>D</v>
          </cell>
          <cell r="S10" t="str">
            <v>FL 2/20W</v>
          </cell>
          <cell r="T10">
            <v>2320</v>
          </cell>
          <cell r="AA10">
            <v>150.1</v>
          </cell>
          <cell r="AB10">
            <v>300</v>
          </cell>
          <cell r="AC10">
            <v>400</v>
          </cell>
          <cell r="AD10">
            <v>600</v>
          </cell>
          <cell r="AE10" t="str">
            <v>G</v>
          </cell>
        </row>
        <row r="11">
          <cell r="P11">
            <v>2.75</v>
          </cell>
          <cell r="Q11" t="str">
            <v>C</v>
          </cell>
          <cell r="S11" t="str">
            <v>FL 2/32W</v>
          </cell>
          <cell r="T11">
            <v>6100</v>
          </cell>
          <cell r="AA11">
            <v>300.10000000000002</v>
          </cell>
          <cell r="AB11">
            <v>600</v>
          </cell>
          <cell r="AC11">
            <v>1000</v>
          </cell>
          <cell r="AD11">
            <v>1500</v>
          </cell>
          <cell r="AE11" t="str">
            <v>H</v>
          </cell>
        </row>
        <row r="12">
          <cell r="P12">
            <v>3.5</v>
          </cell>
          <cell r="Q12" t="str">
            <v>B</v>
          </cell>
          <cell r="S12" t="str">
            <v>FL 2/40W</v>
          </cell>
          <cell r="T12">
            <v>5760</v>
          </cell>
          <cell r="AA12">
            <v>600.1</v>
          </cell>
          <cell r="AB12">
            <v>1500</v>
          </cell>
          <cell r="AC12">
            <v>2000</v>
          </cell>
          <cell r="AD12">
            <v>3000</v>
          </cell>
          <cell r="AE12" t="str">
            <v>I</v>
          </cell>
        </row>
        <row r="13">
          <cell r="P13">
            <v>4.5</v>
          </cell>
          <cell r="Q13" t="str">
            <v>A</v>
          </cell>
          <cell r="S13" t="str">
            <v>FUL 13W</v>
          </cell>
          <cell r="T13">
            <v>800</v>
          </cell>
          <cell r="AA13">
            <v>1500.1</v>
          </cell>
          <cell r="AB13">
            <v>3000</v>
          </cell>
          <cell r="AC13">
            <v>4000</v>
          </cell>
          <cell r="AD13">
            <v>6000</v>
          </cell>
          <cell r="AE13" t="str">
            <v>J</v>
          </cell>
        </row>
        <row r="14">
          <cell r="S14" t="str">
            <v>FUL 18W</v>
          </cell>
          <cell r="T14">
            <v>1070</v>
          </cell>
          <cell r="AA14">
            <v>3000.1</v>
          </cell>
          <cell r="AB14">
            <v>6000</v>
          </cell>
          <cell r="AC14">
            <v>10000</v>
          </cell>
          <cell r="AD14">
            <v>15000</v>
          </cell>
          <cell r="AE14" t="str">
            <v>K</v>
          </cell>
        </row>
        <row r="15">
          <cell r="S15" t="str">
            <v>FUL 27W</v>
          </cell>
          <cell r="T15">
            <v>1550</v>
          </cell>
        </row>
        <row r="16">
          <cell r="S16" t="str">
            <v>IL 100W</v>
          </cell>
          <cell r="T16">
            <v>1440</v>
          </cell>
        </row>
        <row r="17">
          <cell r="S17" t="str">
            <v>IL 10W</v>
          </cell>
          <cell r="T17">
            <v>71</v>
          </cell>
        </row>
        <row r="18">
          <cell r="S18" t="str">
            <v>IL 150W</v>
          </cell>
          <cell r="T18">
            <v>2380</v>
          </cell>
        </row>
        <row r="19">
          <cell r="S19" t="str">
            <v>IL 200W</v>
          </cell>
          <cell r="T19">
            <v>3300</v>
          </cell>
        </row>
        <row r="20">
          <cell r="S20" t="str">
            <v>IL 20W</v>
          </cell>
          <cell r="T20">
            <v>164</v>
          </cell>
        </row>
        <row r="21">
          <cell r="S21" t="str">
            <v>IL 30W</v>
          </cell>
          <cell r="T21">
            <v>305</v>
          </cell>
        </row>
        <row r="22">
          <cell r="S22" t="str">
            <v>IL 40W</v>
          </cell>
          <cell r="T22">
            <v>450</v>
          </cell>
        </row>
        <row r="23">
          <cell r="S23" t="str">
            <v>IL 60W</v>
          </cell>
          <cell r="T23">
            <v>780</v>
          </cell>
        </row>
        <row r="24">
          <cell r="S24" t="str">
            <v>MH 100W</v>
          </cell>
          <cell r="T24">
            <v>6500</v>
          </cell>
        </row>
        <row r="25">
          <cell r="S25" t="str">
            <v>MH 175W</v>
          </cell>
          <cell r="T25">
            <v>14500</v>
          </cell>
        </row>
        <row r="26">
          <cell r="S26" t="str">
            <v>MH 250W</v>
          </cell>
          <cell r="T26">
            <v>20000</v>
          </cell>
        </row>
        <row r="27">
          <cell r="S27" t="str">
            <v>MH 400W</v>
          </cell>
          <cell r="T27">
            <v>34000</v>
          </cell>
        </row>
        <row r="28">
          <cell r="S28" t="str">
            <v>NH 110W</v>
          </cell>
          <cell r="T28">
            <v>9000</v>
          </cell>
        </row>
        <row r="29">
          <cell r="S29" t="str">
            <v>NH 150W</v>
          </cell>
          <cell r="T29">
            <v>13000</v>
          </cell>
        </row>
        <row r="30">
          <cell r="S30" t="str">
            <v>NH 220W</v>
          </cell>
          <cell r="T30">
            <v>23500</v>
          </cell>
        </row>
        <row r="31">
          <cell r="S31" t="str">
            <v>NH 70W</v>
          </cell>
          <cell r="T31">
            <v>6200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a"/>
      <sheetName val="말뚝지지력산정"/>
    </sheetNames>
    <sheetDataSet>
      <sheetData sheetId="0"/>
      <sheetData sheetId="1" refreshError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0">
          <cell r="F920">
            <v>51165</v>
          </cell>
          <cell r="G920">
            <v>0</v>
          </cell>
          <cell r="H920">
            <v>51165</v>
          </cell>
          <cell r="I920">
            <v>0</v>
          </cell>
        </row>
        <row r="921">
          <cell r="F921">
            <v>56509</v>
          </cell>
          <cell r="G921">
            <v>0</v>
          </cell>
          <cell r="H921">
            <v>56509</v>
          </cell>
          <cell r="I921">
            <v>0</v>
          </cell>
        </row>
        <row r="922">
          <cell r="F922">
            <v>56122</v>
          </cell>
          <cell r="G922">
            <v>0</v>
          </cell>
          <cell r="H922">
            <v>56122</v>
          </cell>
          <cell r="I922">
            <v>0</v>
          </cell>
        </row>
        <row r="923">
          <cell r="F923">
            <v>37483</v>
          </cell>
          <cell r="G923">
            <v>0</v>
          </cell>
          <cell r="H923">
            <v>37483</v>
          </cell>
          <cell r="I923">
            <v>0</v>
          </cell>
        </row>
        <row r="924">
          <cell r="F924">
            <v>73094</v>
          </cell>
          <cell r="G924">
            <v>0</v>
          </cell>
          <cell r="H924">
            <v>73094</v>
          </cell>
          <cell r="I924">
            <v>0</v>
          </cell>
        </row>
        <row r="925">
          <cell r="F925">
            <v>90922</v>
          </cell>
          <cell r="G925">
            <v>0</v>
          </cell>
          <cell r="H925">
            <v>90922</v>
          </cell>
          <cell r="I925">
            <v>0</v>
          </cell>
        </row>
        <row r="926">
          <cell r="F926">
            <v>57615</v>
          </cell>
          <cell r="G926">
            <v>0</v>
          </cell>
          <cell r="H926">
            <v>57615</v>
          </cell>
          <cell r="I926">
            <v>0</v>
          </cell>
        </row>
        <row r="927">
          <cell r="F927">
            <v>86019</v>
          </cell>
          <cell r="G927">
            <v>0</v>
          </cell>
          <cell r="H927">
            <v>86019</v>
          </cell>
          <cell r="I927">
            <v>0</v>
          </cell>
        </row>
        <row r="928">
          <cell r="F928">
            <v>94774</v>
          </cell>
          <cell r="G928">
            <v>0</v>
          </cell>
          <cell r="H928">
            <v>94774</v>
          </cell>
          <cell r="I928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000000"/>
      <sheetName val="일위대가"/>
      <sheetName val="조명시설"/>
      <sheetName val="말뚝지지력산정"/>
      <sheetName val="1.설계조건"/>
      <sheetName val="ABUT수량-A1"/>
      <sheetName val="정부노임단가"/>
      <sheetName val="슬래브"/>
      <sheetName val="대로근거"/>
      <sheetName val="중로근거"/>
      <sheetName val="내역서 "/>
      <sheetName val="단가"/>
      <sheetName val="견적990322"/>
      <sheetName val="토목"/>
      <sheetName val="설명서 "/>
      <sheetName val="가중치"/>
      <sheetName val="70%"/>
      <sheetName val="입찰안"/>
      <sheetName val="견적조건"/>
      <sheetName val="개략"/>
      <sheetName val="철근단면적"/>
      <sheetName val="산출근거"/>
      <sheetName val="DATA"/>
      <sheetName val="#REF"/>
      <sheetName val="일위대가(가설)"/>
      <sheetName val="노임단가"/>
      <sheetName val="몰탈재료산출"/>
      <sheetName val="기둥(원형)"/>
      <sheetName val="guard(mac)"/>
      <sheetName val="가도공"/>
      <sheetName val="교각1"/>
      <sheetName val="SLAB&quot;1&quot;"/>
      <sheetName val="DATE"/>
      <sheetName val="방음벽기초(H=4m)"/>
      <sheetName val="하도금액분계"/>
      <sheetName val="danga"/>
      <sheetName val="ilch"/>
      <sheetName val="원형맨홀수량"/>
      <sheetName val="단면가정"/>
      <sheetName val="WVAL"/>
      <sheetName val="총괄표"/>
      <sheetName val="Macro(전선)"/>
      <sheetName val="hvac(제어동)"/>
      <sheetName val="합계금액"/>
      <sheetName val="INPUT"/>
      <sheetName val="교각계산"/>
      <sheetName val="8.PILE  (돌출)"/>
      <sheetName val="Y-WORK"/>
      <sheetName val="ITEM"/>
      <sheetName val="용산1(해보)"/>
      <sheetName val="터파기및재료"/>
      <sheetName val="배수통관(좌)"/>
      <sheetName val="일위대가9803"/>
      <sheetName val="플랜트 설치"/>
      <sheetName val="자료"/>
      <sheetName val="찍기"/>
      <sheetName val="2호맨홀공제수량"/>
      <sheetName val="갑지(추정)"/>
      <sheetName val="대비"/>
      <sheetName val="단위수량"/>
      <sheetName val="신표지1"/>
      <sheetName val="표  지"/>
      <sheetName val="대전21토목내역서"/>
      <sheetName val="hvac내역서(제어동)"/>
      <sheetName val="전기"/>
      <sheetName val="을"/>
      <sheetName val="Sheet1"/>
      <sheetName val="설계조건"/>
      <sheetName val="안정계산"/>
      <sheetName val="단면검토"/>
      <sheetName val="신규 수주분(사용자 정의)"/>
      <sheetName val="수량산출"/>
      <sheetName val="DATA2000"/>
      <sheetName val="내력서"/>
      <sheetName val="가로등내역서"/>
      <sheetName val="COPING"/>
      <sheetName val="1.설계기준"/>
      <sheetName val="역T형"/>
      <sheetName val="구조물철거타공정이월"/>
      <sheetName val="1.우편집중내역서"/>
      <sheetName val="식생블럭단위수량"/>
      <sheetName val="자재단가"/>
      <sheetName val="데이타"/>
      <sheetName val="Front"/>
      <sheetName val="wall"/>
      <sheetName val="9GNG운반"/>
      <sheetName val="설계내역서"/>
      <sheetName val="보온자재단가표"/>
      <sheetName val="설직재-1"/>
      <sheetName val="전기일위대가"/>
      <sheetName val="주차구획선수량"/>
      <sheetName val="3BL공동구 수량"/>
      <sheetName val="20관리비율"/>
      <sheetName val="토공총괄집계"/>
      <sheetName val="코드표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개요"/>
      <sheetName val="입력값"/>
      <sheetName val="설계기준 및 하중계산"/>
      <sheetName val="노임이"/>
      <sheetName val="전체"/>
      <sheetName val="CODE"/>
      <sheetName val="좌측"/>
      <sheetName val="1,2,3,4,5단위수량"/>
      <sheetName val="참조"/>
      <sheetName val="분석"/>
      <sheetName val="설계예산"/>
      <sheetName val="Macro1"/>
      <sheetName val="업체별기성내역"/>
      <sheetName val="연령현황"/>
      <sheetName val="일위대가표"/>
      <sheetName val="우수공"/>
      <sheetName val="물량표S"/>
      <sheetName val="물량표(신)"/>
      <sheetName val="관리,공감"/>
      <sheetName val="PAINT"/>
      <sheetName val="SUMMARY"/>
      <sheetName val="물량표"/>
      <sheetName val="1"/>
      <sheetName val="TYPE-A"/>
      <sheetName val="하수급견적대비"/>
      <sheetName val="기기리스트"/>
      <sheetName val="내역서"/>
      <sheetName val="지장물C"/>
      <sheetName val="법면"/>
      <sheetName val="부대공"/>
      <sheetName val="구조물공"/>
      <sheetName val="중기일위대가"/>
      <sheetName val="포장공"/>
      <sheetName val="토공"/>
      <sheetName val="배수공1"/>
      <sheetName val="6PILE  (돌출)"/>
      <sheetName val="토량1-1"/>
      <sheetName val="공통가설"/>
      <sheetName val="sw1"/>
      <sheetName val="철근량"/>
      <sheetName val="안산기계장치"/>
      <sheetName val="노임"/>
      <sheetName val="갑지"/>
      <sheetName val="내역서_"/>
      <sheetName val="원형1호맨홀토공수량"/>
      <sheetName val="본체"/>
      <sheetName val="송라터널총괄"/>
      <sheetName val="INPUT(덕도방향-시점)"/>
      <sheetName val="기계경비(시간당)"/>
      <sheetName val="램머"/>
      <sheetName val="W3단면"/>
      <sheetName val="금액내역서"/>
      <sheetName val="관경별우수관집계"/>
      <sheetName val="TEL"/>
      <sheetName val="내역표지"/>
      <sheetName val="CON포장수량"/>
      <sheetName val="CONUNIT"/>
      <sheetName val="음료실행"/>
      <sheetName val="99노임기준"/>
      <sheetName val="일반부표"/>
      <sheetName val="N賃率-職"/>
      <sheetName val="제직재"/>
      <sheetName val="제-노임"/>
      <sheetName val="단면 (2)"/>
      <sheetName val="날개벽수량표"/>
      <sheetName val="3.하중산정4.지지력"/>
      <sheetName val="표지 (2)"/>
      <sheetName val="맨홀수량"/>
      <sheetName val="토사(PE)"/>
      <sheetName val="단가산출서1"/>
      <sheetName val="식재총괄"/>
      <sheetName val="종배수관(신)"/>
      <sheetName val="적용단위길이"/>
      <sheetName val="자료입력"/>
      <sheetName val="종배수관면벽신"/>
      <sheetName val="H-pile(298x299)"/>
      <sheetName val="H-pile(250x250)"/>
      <sheetName val="식재일위대가"/>
      <sheetName val="일위대가1"/>
      <sheetName val="실행철강하도"/>
      <sheetName val="수로단위수량"/>
      <sheetName val="기초일위"/>
      <sheetName val="수목단가"/>
      <sheetName val="시설수량표"/>
      <sheetName val="시설일위"/>
      <sheetName val="식재수량표"/>
      <sheetName val="식재일위"/>
      <sheetName val="세목전체"/>
      <sheetName val="개산공사비"/>
      <sheetName val="1. 설계조건 2.단면가정 3. 하중계산"/>
      <sheetName val="DATA 입력란"/>
      <sheetName val="crude.SLAB RE-bar"/>
      <sheetName val="CRUDE RE-bar"/>
      <sheetName val="물가자료"/>
      <sheetName val="Pier 3"/>
      <sheetName val="시설물기초"/>
      <sheetName val="spiral"/>
      <sheetName val="일위대가(계측기설치)"/>
      <sheetName val="COL"/>
      <sheetName val="1_설계조건"/>
      <sheetName val="plan&amp;section_of_foundation"/>
      <sheetName val="working_load_at_the_btm_ft_"/>
      <sheetName val="stability_check"/>
      <sheetName val="design_criteria"/>
      <sheetName val="design_load"/>
      <sheetName val="공정별 수량산출서"/>
      <sheetName val="일반시방서"/>
      <sheetName val="일위대가(조경)"/>
      <sheetName val="공사원가계산서"/>
      <sheetName val="수량집계"/>
      <sheetName val="자재 및 폐기물견적(2008)"/>
      <sheetName val="총집계"/>
      <sheetName val="공량산출서"/>
      <sheetName val="수량집계표"/>
      <sheetName val="공종별수량집계"/>
      <sheetName val="BOX전기내역"/>
      <sheetName val="소운반"/>
      <sheetName val="조작대(1연)"/>
      <sheetName val="산출내역서집계표"/>
      <sheetName val="석축"/>
      <sheetName val="조명율표"/>
      <sheetName val="품셈TABLE"/>
      <sheetName val="식재인부"/>
      <sheetName val="토적계산서"/>
      <sheetName val="덕전리"/>
      <sheetName val="98수문일위"/>
      <sheetName val="WORK"/>
      <sheetName val="SLIDES"/>
      <sheetName val="공사비예산서(토목분)"/>
      <sheetName val="Sheet2"/>
      <sheetName val="손익분석"/>
      <sheetName val="일위대가(건축)"/>
      <sheetName val="유림골조"/>
      <sheetName val="증감내역서"/>
      <sheetName val="차액보증"/>
      <sheetName val="직공비"/>
      <sheetName val="7.PILE  (돌출)"/>
      <sheetName val="견적서"/>
      <sheetName val="수량BOQ"/>
      <sheetName val="Sheet1 (2)"/>
      <sheetName val="횡배수관"/>
      <sheetName val="토공총괄표"/>
      <sheetName val="COMPARISON TABLE"/>
      <sheetName val="부대공Ⅱ"/>
      <sheetName val="견적대비"/>
      <sheetName val="단가조사서"/>
      <sheetName val="목차"/>
      <sheetName val="절취및터파기"/>
      <sheetName val="통영LNG입찰현황"/>
      <sheetName val="BID"/>
      <sheetName val="토목품셈"/>
      <sheetName val="마산방향철근집계"/>
      <sheetName val="진주방향"/>
      <sheetName val="마산방향"/>
      <sheetName val="CPM챠트"/>
      <sheetName val="내역및총괄"/>
      <sheetName val="한강운반비"/>
      <sheetName val="신우"/>
      <sheetName val="2.입력sheet"/>
      <sheetName val="M1"/>
      <sheetName val="뚝토공"/>
      <sheetName val="(3.품질관리 시험 총괄표)"/>
      <sheetName val="지급자재"/>
      <sheetName val="토목주소"/>
      <sheetName val="프랜트면허"/>
      <sheetName val="별표 "/>
      <sheetName val="단가조사-2"/>
      <sheetName val="VE절감"/>
      <sheetName val="2000년1차"/>
      <sheetName val="2.가정단면"/>
      <sheetName val="토공(우물통,기타) "/>
      <sheetName val="정렬"/>
      <sheetName val="TB-내역서"/>
      <sheetName val="교대(A1)"/>
      <sheetName val="총괄"/>
      <sheetName val="건축공사"/>
      <sheetName val="물가시세표"/>
      <sheetName val="&lt;목록&gt;"/>
      <sheetName val="금융비용"/>
      <sheetName val="BOILING검토"/>
      <sheetName val="대비표"/>
      <sheetName val="1.2.1 마루높이결정"/>
      <sheetName val="DIAPHRAGM"/>
      <sheetName val="XL4Poppy"/>
      <sheetName val="수목표준대가"/>
      <sheetName val="내역"/>
      <sheetName val="총괄내역서"/>
      <sheetName val="BOX(1.5X1.5)"/>
      <sheetName val="U-TYPE(1)"/>
      <sheetName val="A-4"/>
      <sheetName val="보차도경계석"/>
      <sheetName val="옥룡잡비"/>
      <sheetName val="1062-X방향 "/>
      <sheetName val="산근(PE,300)"/>
      <sheetName val="특2호하천산근"/>
      <sheetName val="특2호부관하천산근"/>
      <sheetName val="원형측구(B-type)"/>
      <sheetName val="변경후-SHEET"/>
      <sheetName val="지주목시비량산출서"/>
      <sheetName val="단가조사"/>
      <sheetName val="시행후면적"/>
      <sheetName val="부하계산서"/>
      <sheetName val="소업1교"/>
      <sheetName val="수입"/>
      <sheetName val="조경"/>
      <sheetName val="SILICATE"/>
      <sheetName val="주경기-오배수"/>
      <sheetName val="Total"/>
      <sheetName val=" 냉각수펌프"/>
      <sheetName val="Sheet5"/>
      <sheetName val="약품공급2"/>
      <sheetName val="2011.(4)"/>
      <sheetName val="※참고자료※"/>
      <sheetName val="원하도급내역서(당초)"/>
      <sheetName val="전력"/>
      <sheetName val="Sheet3"/>
      <sheetName val="UEC영화관본공사내역"/>
      <sheetName val="대운산출"/>
      <sheetName val="세부내역"/>
      <sheetName val="소방현물"/>
      <sheetName val="현장일반사항"/>
      <sheetName val="도장수량(하1)"/>
      <sheetName val="주형"/>
      <sheetName val="옹벽"/>
      <sheetName val="거래처등록"/>
      <sheetName val="단가(1)"/>
      <sheetName val="원가계산서"/>
      <sheetName val="참조M"/>
      <sheetName val="지구단위계획"/>
      <sheetName val="1TL종점(1)"/>
      <sheetName val="도로경계블럭연장조서"/>
      <sheetName val="용수량(생활용수)"/>
      <sheetName val="인명부"/>
      <sheetName val="계단"/>
      <sheetName val="PAD TR보호대기초"/>
      <sheetName val="가로등기초"/>
      <sheetName val="중기사용료산출근거"/>
      <sheetName val="단가 및 재료비"/>
      <sheetName val="전력구구조물산근"/>
      <sheetName val="ACUNIT"/>
      <sheetName val="노무비계"/>
      <sheetName val="기안"/>
      <sheetName val="설계기준"/>
      <sheetName val="2000용수잠관-수량집계"/>
      <sheetName val="기자재비"/>
      <sheetName val="우수관"/>
      <sheetName val="계화배수"/>
      <sheetName val="포장복구집계"/>
      <sheetName val="수량산출근거"/>
      <sheetName val="입찰보고"/>
      <sheetName val="방음벽기초"/>
      <sheetName val="웅진교-S2"/>
      <sheetName val="설계예산서"/>
      <sheetName val="데리네이타현황"/>
      <sheetName val="바닥판(1)"/>
      <sheetName val="PD-5(직선)"/>
      <sheetName val="자재목록"/>
      <sheetName val="입력"/>
      <sheetName val="설계변경원가계산총괄표"/>
      <sheetName val="간지9)"/>
      <sheetName val="WEON"/>
      <sheetName val="차선도색현황"/>
      <sheetName val="전선 및 전선관"/>
      <sheetName val="시선유도표지집계표"/>
      <sheetName val="상시"/>
      <sheetName val="단가일람"/>
      <sheetName val="단위량당중기"/>
      <sheetName val="관경"/>
      <sheetName val="토목내역"/>
      <sheetName val="시가지우회도로공내역서"/>
      <sheetName val="o현장경비"/>
      <sheetName val="P3"/>
      <sheetName val="산근"/>
      <sheetName val="하중"/>
      <sheetName val="지급자재조서"/>
      <sheetName val="MOTOR"/>
      <sheetName val="실행대비"/>
      <sheetName val="기계경비일람"/>
      <sheetName val="단가(반정1교-원주)"/>
      <sheetName val="Sheet10"/>
      <sheetName val="각사별공사비분개 "/>
      <sheetName val="기계시공"/>
      <sheetName val="기둥"/>
      <sheetName val="저판(버림100)"/>
      <sheetName val="상승요인분석"/>
      <sheetName val="원가입력"/>
      <sheetName val="별총"/>
      <sheetName val="BID9697"/>
      <sheetName val="일반공사"/>
      <sheetName val="날개벽(시점좌측)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Baby일위대가"/>
      <sheetName val="주식"/>
      <sheetName val="갑지1"/>
      <sheetName val="6호기"/>
      <sheetName val="공사내역"/>
      <sheetName val="집계표(육상)"/>
      <sheetName val="조건표"/>
      <sheetName val="Sheet15"/>
      <sheetName val="현황산출서"/>
      <sheetName val="예산작성기준(전기)"/>
      <sheetName val="수정내역서"/>
      <sheetName val="설계명세"/>
      <sheetName val="-몰탈콘크리트"/>
      <sheetName val="품의"/>
      <sheetName val="맨홀평균높이"/>
      <sheetName val="재집"/>
      <sheetName val="직재"/>
      <sheetName val="결과조달"/>
      <sheetName val="woo(mac)"/>
      <sheetName val="날개벽"/>
      <sheetName val="예상"/>
      <sheetName val="2002년12월"/>
      <sheetName val="평균터파기"/>
      <sheetName val="배수내역"/>
      <sheetName val="공내역"/>
      <sheetName val="Macro(차단기)"/>
      <sheetName val="터널조도"/>
      <sheetName val="도급예산내역서봉투"/>
      <sheetName val="도급예산내역서총괄표"/>
      <sheetName val="분전함신설"/>
      <sheetName val="설계산출표지"/>
      <sheetName val="을부담운반비"/>
      <sheetName val="운반비산출"/>
      <sheetName val="접지1종"/>
      <sheetName val="type-F"/>
      <sheetName val="상수도공-간지"/>
      <sheetName val="맨홀토공수량"/>
      <sheetName val="중동공구"/>
      <sheetName val="COPING-1"/>
      <sheetName val="역T형교대-2수량"/>
      <sheetName val="1-1"/>
      <sheetName val="ASP"/>
      <sheetName val="GAEYO"/>
      <sheetName val="SUMDO"/>
      <sheetName val="ENDDO"/>
      <sheetName val="PLDB"/>
      <sheetName val="AAA"/>
      <sheetName val="M-HOUR"/>
      <sheetName val="공기"/>
      <sheetName val="2000전체분"/>
      <sheetName val="Sheet6"/>
      <sheetName val="sheeet2"/>
      <sheetName val="단면 _2_"/>
      <sheetName val="Dike for 49T03 &amp; 49T04"/>
      <sheetName val="Dike for 49T02, 05~07, 19 (1)"/>
      <sheetName val="전차선로 물량표"/>
      <sheetName val="내역서(전기)"/>
      <sheetName val="산근목록"/>
      <sheetName val="통합"/>
      <sheetName val="기초공"/>
      <sheetName val="BOX-1515"/>
      <sheetName val="BOX-1510"/>
      <sheetName val="맨홀수량산출"/>
      <sheetName val="현금및현금등가물1"/>
      <sheetName val="지장물총괄표"/>
      <sheetName val="97 사업추정(WEKI)"/>
      <sheetName val="단가산출"/>
      <sheetName val="농로수량집계"/>
      <sheetName val="농로토공집계"/>
      <sheetName val="배수공"/>
      <sheetName val="측구공"/>
      <sheetName val="3.공통공사대비"/>
      <sheetName val="중간간지 (2)"/>
      <sheetName val="접속도로"/>
      <sheetName val="공구"/>
      <sheetName val="배수철근"/>
      <sheetName val="준검 내역서"/>
      <sheetName val="TYPE1"/>
      <sheetName val="공사비집계"/>
      <sheetName val="주요자재집계표"/>
      <sheetName val="터널구조물산근"/>
      <sheetName val="유림총괄"/>
      <sheetName val="공사비산출내역"/>
      <sheetName val="은행"/>
      <sheetName val="입력시트"/>
      <sheetName val="공사현황"/>
      <sheetName val="계산서(곡선부)"/>
      <sheetName val="-치수표(곡선부)"/>
      <sheetName val="설정"/>
      <sheetName val="코드"/>
      <sheetName val="11.자재단가"/>
      <sheetName val="대림경상68억"/>
      <sheetName val="기계경비"/>
      <sheetName val="포장물량집계"/>
      <sheetName val="기계내역"/>
      <sheetName val="화단 철거"/>
      <sheetName val="인천제철"/>
      <sheetName val="(A)내역서"/>
      <sheetName val="집계"/>
      <sheetName val="수량산출서 갑지"/>
      <sheetName val="2000년하반기"/>
      <sheetName val="중기집계"/>
      <sheetName val="재료"/>
      <sheetName val="역T형(H=6.0) (2)"/>
      <sheetName val="예산대비"/>
      <sheetName val="2공구산출내역"/>
      <sheetName val="수지예산"/>
      <sheetName val="예정(3)"/>
      <sheetName val="북방3터널"/>
      <sheetName val="실행"/>
      <sheetName val="예산내역서"/>
      <sheetName val="CTEMCOST"/>
      <sheetName val="DESCRIPTION"/>
      <sheetName val="내역(전체)"/>
      <sheetName val="옥내아파트(전기)"/>
      <sheetName val="전계가"/>
      <sheetName val="인건비"/>
      <sheetName val="슬래브(유곡)"/>
      <sheetName val="inter"/>
      <sheetName val="M_DB"/>
      <sheetName val="TYPE"/>
      <sheetName val="00000"/>
      <sheetName val="품셈총괄표"/>
      <sheetName val="FOOTING단면력"/>
      <sheetName val="대정2공구"/>
      <sheetName val="0226"/>
      <sheetName val="1호맨홀토공"/>
      <sheetName val="현장관리비"/>
      <sheetName val="포장직선구간"/>
      <sheetName val="관로토공"/>
      <sheetName val="명세서"/>
      <sheetName val="추정공사비_산출내역1.xlsx"/>
      <sheetName val="견적대비 견적서"/>
      <sheetName val="건축내역"/>
      <sheetName val="재료비"/>
      <sheetName val="수량명세서"/>
      <sheetName val="일위"/>
      <sheetName val="단가산출총괄표"/>
      <sheetName val="단가대비표"/>
      <sheetName val="설계개요"/>
      <sheetName val="2003상반기노임기준"/>
      <sheetName val="공종집계"/>
      <sheetName val="구조물공위치조서"/>
      <sheetName val="기초(중마오수)"/>
      <sheetName val="S.중기사용료"/>
      <sheetName val="97노임단가"/>
      <sheetName val="입력란"/>
      <sheetName val="집수정"/>
      <sheetName val="2. 공원조도"/>
      <sheetName val="pvc연결관"/>
      <sheetName val="아스콘단위"/>
      <sheetName val="공사비증감"/>
      <sheetName val="Sheet16"/>
      <sheetName val="부하"/>
      <sheetName val="APT"/>
      <sheetName val="Sheet14"/>
      <sheetName val="Sheet13"/>
      <sheetName val="1호-아(오)0.4"/>
      <sheetName val="암거공"/>
      <sheetName val="2.단면가정 "/>
      <sheetName val="일위대가_호표"/>
      <sheetName val="일위대가_호표 (계약)"/>
      <sheetName val="기초자료"/>
      <sheetName val="수로교총재료집계"/>
      <sheetName val="EP0618"/>
      <sheetName val="최적단면"/>
      <sheetName val="우수"/>
      <sheetName val="음봉방향"/>
      <sheetName val="자재 집계표"/>
      <sheetName val="Model"/>
      <sheetName val="CONSTRUCTION COMPONENT"/>
      <sheetName val="3CHBDC"/>
      <sheetName val="사급자재"/>
      <sheetName val="CAT_5"/>
      <sheetName val="간접비내역-1"/>
      <sheetName val="cable data1"/>
      <sheetName val="공통부대비"/>
      <sheetName val="costing_FE"/>
      <sheetName val="접속 SLAB,BRACKET 설계"/>
      <sheetName val="가정급수관"/>
      <sheetName val="점수계산1-2"/>
      <sheetName val="국공유지및사유지"/>
      <sheetName val="BOQ"/>
      <sheetName val="약품설비"/>
      <sheetName val="건축집계"/>
      <sheetName val="세부내역서"/>
      <sheetName val="공사내역서(을)실행"/>
      <sheetName val="내역서_1"/>
      <sheetName val="8_PILE__(돌출)"/>
      <sheetName val="1_설계기준"/>
      <sheetName val="현장별계약현황('98.10.31)"/>
      <sheetName val="기본DATA"/>
      <sheetName val="노임단가기준"/>
      <sheetName val="수량"/>
      <sheetName val="BSD (2)"/>
      <sheetName val="결재갑지"/>
      <sheetName val="간접비계산"/>
      <sheetName val="일위대가목차"/>
      <sheetName val="EQ"/>
      <sheetName val="N10(미지급) "/>
      <sheetName val="(평균)"/>
      <sheetName val="AC포장수량"/>
      <sheetName val="청천내"/>
      <sheetName val="단면A-A(TR)"/>
      <sheetName val="wk prgs"/>
      <sheetName val="Berm"/>
      <sheetName val="영동(D)"/>
      <sheetName val="총수량집계표"/>
      <sheetName val="예가표"/>
      <sheetName val="J直材4"/>
      <sheetName val="6PILE__(돌출)"/>
      <sheetName val="배수관산출"/>
      <sheetName val="하중계산"/>
      <sheetName val="중기비"/>
      <sheetName val="차선도색수량집계"/>
      <sheetName val="BLOCK(1)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수량산출"/>
      <sheetName val="한강운반비"/>
      <sheetName val="철거산출근거"/>
      <sheetName val="준공조서"/>
      <sheetName val="공사준공계"/>
      <sheetName val="준공검사보고서"/>
      <sheetName val="자재단가"/>
      <sheetName val="인건비"/>
      <sheetName val="È£Ç¥"/>
      <sheetName val="기초자료"/>
      <sheetName val="설계명세서"/>
      <sheetName val="산출명세"/>
      <sheetName val="견적단가"/>
      <sheetName val="1-최종안"/>
      <sheetName val="사업분석-분양가결정"/>
      <sheetName val="일위산출근거"/>
      <sheetName val="3월팀계 "/>
      <sheetName val="자재-1"/>
      <sheetName val="자재"/>
      <sheetName val="00상노임"/>
      <sheetName val="총괄집계표"/>
      <sheetName val="22수량"/>
      <sheetName val="Sheet6"/>
      <sheetName val="전차선로 물량표"/>
      <sheetName val="설계내역"/>
      <sheetName val="노무"/>
      <sheetName val="2.단가산출서(총괄)"/>
      <sheetName val="5.일위대가"/>
      <sheetName val="단가표"/>
      <sheetName val="CODE"/>
      <sheetName val="설계산출기초"/>
      <sheetName val="공사원가계산서"/>
      <sheetName val="설계산출표지"/>
      <sheetName val="도급예산내역서총괄표"/>
      <sheetName val="을부담운반비"/>
      <sheetName val="운반비산출"/>
      <sheetName val="FB25JN"/>
      <sheetName val="내역서"/>
      <sheetName val="자료"/>
      <sheetName val="단가"/>
      <sheetName val="조내역"/>
      <sheetName val="수선비MATRIX"/>
      <sheetName val="차량소요량-년간주행거리"/>
      <sheetName val="견적990322"/>
      <sheetName val="산출1-수변전"/>
      <sheetName val="CABLE"/>
      <sheetName val="부하계산서"/>
      <sheetName val="품셈(기초)"/>
      <sheetName val="일위대가표"/>
      <sheetName val="자판실행"/>
      <sheetName val="물가시세"/>
      <sheetName val="Sheet1"/>
      <sheetName val="Sheet1 (2)"/>
      <sheetName val="cost"/>
      <sheetName val="노임단가표"/>
      <sheetName val="견적"/>
      <sheetName val="일위대가"/>
      <sheetName val="실행대비"/>
      <sheetName val="경비"/>
      <sheetName val="11.자재단가"/>
      <sheetName val="기초단가"/>
      <sheetName val="MOTOR"/>
      <sheetName val="케이블및전선관규격표"/>
      <sheetName val="견적내역서"/>
      <sheetName val="변경내역"/>
      <sheetName val="5.공종별예산내역서"/>
      <sheetName val="기계경비"/>
      <sheetName val="일위대가 "/>
      <sheetName val=" 견적서"/>
      <sheetName val="건축집계표"/>
      <sheetName val="인건비 "/>
      <sheetName val="프랜트면허"/>
      <sheetName val="신우"/>
      <sheetName val="내역"/>
      <sheetName val="장비집계"/>
      <sheetName val="실행철강하도"/>
      <sheetName val="예산서"/>
      <sheetName val="공사설명서"/>
      <sheetName val="세금자료"/>
      <sheetName val="ABUT수량-A1"/>
      <sheetName val="99총공사내역서"/>
      <sheetName val="수량산출1"/>
      <sheetName val="자재단가표"/>
      <sheetName val="노무비"/>
      <sheetName val="설계조건"/>
      <sheetName val="별표집계"/>
      <sheetName val="철근단면적"/>
      <sheetName val="자재단가비교표"/>
      <sheetName val="PD-5(직선)"/>
      <sheetName val="P4-C"/>
      <sheetName val="AV시스템"/>
      <sheetName val="터파기및재료"/>
      <sheetName val="기초입력 DATA"/>
      <sheetName val="s"/>
      <sheetName val="Y-WORK"/>
      <sheetName val="단가산출서"/>
      <sheetName val="노임단가자료"/>
      <sheetName val="부하LOAD"/>
      <sheetName val="수량산출(음암)"/>
      <sheetName val="용역비내역-진짜"/>
      <sheetName val="21301동"/>
      <sheetName val="토사(PE)"/>
      <sheetName val="Macro(전동기)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간지&amp;목차"/>
      <sheetName val="설계조건"/>
      <sheetName val="단면가정"/>
      <sheetName val="모델링"/>
      <sheetName val="하중계산"/>
      <sheetName val="하중재하"/>
      <sheetName val="하중조합"/>
      <sheetName val="내진해석"/>
      <sheetName val="최대단면력"/>
      <sheetName val="IN"/>
      <sheetName val="OUT"/>
      <sheetName val="단면설계"/>
      <sheetName val="철근량"/>
      <sheetName val="처짐-피로"/>
      <sheetName val="균열검토"/>
      <sheetName val="우각부 보강"/>
      <sheetName val="직접기초설계(교대부)"/>
      <sheetName val="말뚝하중산정(교대부)"/>
      <sheetName val="말뚝시 저판설계(교대부)"/>
      <sheetName val="직접기초설계(교각부)"/>
      <sheetName val="말뚝하중산정(교각부)"/>
      <sheetName val="말뚝시 저판설계(교각부)"/>
      <sheetName val="철근량(기초)"/>
      <sheetName val="날개벽"/>
      <sheetName val="철근량산정(날개벽)"/>
      <sheetName val="주철근조립도"/>
      <sheetName val="접속슬래브"/>
      <sheetName val="브라켓"/>
      <sheetName val="캔틸레버부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Sheet1"/>
      <sheetName val="견적서"/>
      <sheetName val="Y-WORK"/>
      <sheetName val="FRP내역서"/>
      <sheetName val="철근단면적"/>
      <sheetName val="수량산출"/>
      <sheetName val="WORK"/>
      <sheetName val="단가산출"/>
      <sheetName val="DATA"/>
      <sheetName val="부하계산서"/>
      <sheetName val="원형맨홀수량"/>
      <sheetName val="총괄표"/>
      <sheetName val="대전21토목내역서"/>
      <sheetName val="전기"/>
      <sheetName val="단락전류-A"/>
      <sheetName val="지장물C"/>
      <sheetName val="말뚝지지력산정"/>
      <sheetName val="주경기-오배수"/>
      <sheetName val="터파기및재료"/>
      <sheetName val="견적대비 견적서"/>
      <sheetName val="일위"/>
      <sheetName val="현장관리비집계표"/>
      <sheetName val="소업1교"/>
      <sheetName val="별표 "/>
      <sheetName val="조명시설"/>
      <sheetName val="#REF"/>
      <sheetName val="모델링"/>
      <sheetName val="하중계산"/>
      <sheetName val="CODE"/>
      <sheetName val="Apt내역"/>
      <sheetName val="부대시설"/>
      <sheetName val="기본DATA"/>
      <sheetName val="기둥(원형)"/>
      <sheetName val="대비"/>
      <sheetName val="총괄-1"/>
      <sheetName val="REINF."/>
      <sheetName val="SKETCH"/>
      <sheetName val="LOADS"/>
      <sheetName val="공통가설"/>
      <sheetName val="2000년하반기"/>
      <sheetName val="입찰안"/>
      <sheetName val="인건비 "/>
      <sheetName val="내역서"/>
      <sheetName val="철거산출근거"/>
      <sheetName val="단가비교표 (계측제어)"/>
      <sheetName val="BOQ건축"/>
      <sheetName val="일위목록"/>
      <sheetName val="hvac(제어동)"/>
      <sheetName val="기계시공"/>
      <sheetName val="전차선로 물량표"/>
      <sheetName val="단위중기"/>
      <sheetName val="기계내역"/>
      <sheetName val="견적990322"/>
      <sheetName val="Sheet2"/>
      <sheetName val="분석"/>
      <sheetName val="wall"/>
      <sheetName val="DATA1"/>
      <sheetName val="본체"/>
      <sheetName val="옥내아파트(전기)"/>
      <sheetName val="계산근거"/>
      <sheetName val="CAT_5"/>
      <sheetName val="FILE1"/>
      <sheetName val="건축공사"/>
      <sheetName val="내역"/>
      <sheetName val="개요"/>
      <sheetName val="부속동"/>
      <sheetName val="BSD (2)"/>
      <sheetName val="일위대가"/>
      <sheetName val="하도금액분계"/>
      <sheetName val="2002상반기노임기준"/>
      <sheetName val="9811"/>
      <sheetName val="SLAB&quot;1&quot;"/>
      <sheetName val="단면가정"/>
      <sheetName val="남양내역"/>
      <sheetName val="6-2차"/>
      <sheetName val="내력서"/>
      <sheetName val="계약내역서(을지)"/>
      <sheetName val="조명율표"/>
      <sheetName val="토목"/>
      <sheetName val="단"/>
      <sheetName val="1.설계조건"/>
      <sheetName val="현장지지물물량"/>
      <sheetName val="제직재"/>
      <sheetName val="설직재-1"/>
      <sheetName val="제-노임"/>
      <sheetName val="FB25JN"/>
      <sheetName val="Page 1A - Proposal Strategy "/>
      <sheetName val="장비내역(프리카튜브 제외)"/>
      <sheetName val="AP1"/>
      <sheetName val="노임"/>
      <sheetName val="ETC"/>
      <sheetName val="danga"/>
      <sheetName val="ilch"/>
      <sheetName val="crude.SLAB RE-bar"/>
      <sheetName val="부대공Ⅱ"/>
      <sheetName val="대로근거"/>
      <sheetName val="중로근거"/>
      <sheetName val="DATE"/>
      <sheetName val="공사원가계산서"/>
      <sheetName val="설직재_1"/>
      <sheetName val="심사계산"/>
      <sheetName val="심사물량"/>
      <sheetName val="Total"/>
      <sheetName val="b_yesan"/>
      <sheetName val="EKOG10건축"/>
      <sheetName val="A-4"/>
      <sheetName val="dt0301"/>
      <sheetName val="dtt0301"/>
      <sheetName val="102역사"/>
      <sheetName val="공사착공계"/>
      <sheetName val="신당동집계표"/>
      <sheetName val="plan&amp;section of foundation"/>
      <sheetName val="간선계산"/>
      <sheetName val="쌍송교"/>
      <sheetName val="현장관리비내역서"/>
      <sheetName val="정보매체A동"/>
      <sheetName val="ABUT수량-A1"/>
      <sheetName val="명일작업계획 (3)"/>
      <sheetName val="변경후-SHEET"/>
      <sheetName val="CABLE SIZE-3"/>
      <sheetName val="토공"/>
      <sheetName val="신우"/>
      <sheetName val="정부노임단가"/>
      <sheetName val="직노"/>
      <sheetName val="골재산출"/>
      <sheetName val="단면 (2)"/>
      <sheetName val="예산변경사항"/>
      <sheetName val="99총공사내역서"/>
      <sheetName val="내역(전체)"/>
      <sheetName val="자료입력"/>
      <sheetName val="단가표"/>
      <sheetName val="플랜트 설치"/>
      <sheetName val="표지 (2)"/>
      <sheetName val="MCC제원"/>
      <sheetName val="허용전류-IEC DATA"/>
      <sheetName val="DATA (2)"/>
      <sheetName val="3.공통공사대비"/>
      <sheetName val="소비자가"/>
      <sheetName val="지주목시비량산출서"/>
      <sheetName val="단가조사"/>
      <sheetName val="밸브설치"/>
      <sheetName val="수입"/>
      <sheetName val="견적"/>
      <sheetName val="96정변2"/>
      <sheetName val="E01-02(EV-1-LBS)"/>
      <sheetName val="직재"/>
      <sheetName val="교각계산"/>
      <sheetName val="6PILE  (돌출)"/>
      <sheetName val="기둥"/>
      <sheetName val="저판(버림100)"/>
      <sheetName val="200"/>
      <sheetName val="교각1"/>
      <sheetName val="구조물공"/>
      <sheetName val="품셈표"/>
      <sheetName val="품셈TABLE"/>
      <sheetName val="조경"/>
      <sheetName val="재료"/>
      <sheetName val="인건-측정"/>
      <sheetName val="갑지(추정)"/>
      <sheetName val="I一般比"/>
      <sheetName val="Imp-Data"/>
      <sheetName val="CRUDE RE-bar"/>
      <sheetName val="원형1호맨홀토공수량"/>
      <sheetName val="EP0618"/>
      <sheetName val="재료집계"/>
      <sheetName val="일집"/>
      <sheetName val="예산내역서"/>
      <sheetName val="설계예산서"/>
      <sheetName val="Macro(전선)"/>
      <sheetName val="예산서 "/>
      <sheetName val="Read Me"/>
      <sheetName val="손익분석"/>
      <sheetName val="N賃率-職"/>
      <sheetName val="자재단가"/>
      <sheetName val="버스운행안내"/>
      <sheetName val="예방접종계획"/>
      <sheetName val="근태계획서"/>
      <sheetName val="단가비교표"/>
      <sheetName val="11.자재단가"/>
      <sheetName val="CAPVC"/>
      <sheetName val="GAEYO"/>
      <sheetName val="일위대가표"/>
      <sheetName val="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을지"/>
      <sheetName val="전력"/>
      <sheetName val="각종장비전압강하계산"/>
      <sheetName val="CHECK1"/>
      <sheetName val="품셈총괄표"/>
      <sheetName val="하조서"/>
      <sheetName val="설계내역서"/>
      <sheetName val="데이타"/>
      <sheetName val="식재인부"/>
      <sheetName val="준검 내역서"/>
      <sheetName val="사각맨홀"/>
      <sheetName val="woo(mac)"/>
      <sheetName val="TONG HOP VL-NC TT"/>
      <sheetName val="CHITIET VL-NC-TT -1p"/>
      <sheetName val="TDTKP1"/>
      <sheetName val="KPVC-BD "/>
      <sheetName val="도체종-상수표"/>
      <sheetName val="IMPEADENCE MAP 취수장"/>
      <sheetName val="교대(A1)"/>
      <sheetName val="6-2. 기계경비산출"/>
      <sheetName val="7.단가비교표"/>
      <sheetName val="노무비 근거"/>
      <sheetName val="5-2.일위대가"/>
      <sheetName val="토적"/>
      <sheetName val="LOAD-46"/>
      <sheetName val="1-1"/>
      <sheetName val="AV시스템"/>
      <sheetName val="guard(mac)"/>
      <sheetName val="총계"/>
      <sheetName val="ASP"/>
      <sheetName val="input"/>
      <sheetName val="전기혼잡제경비(45)"/>
      <sheetName val="1공구원가계산서"/>
      <sheetName val="1공구산출내역서"/>
      <sheetName val="MACRO(MCC)"/>
      <sheetName val="dte"/>
      <sheetName val="역T형"/>
      <sheetName val="Macro(전동기)"/>
      <sheetName val="직공비"/>
      <sheetName val="대치판정"/>
      <sheetName val="Sheet10"/>
      <sheetName val="수전기기DATA"/>
      <sheetName val="기초(1)"/>
      <sheetName val="공종구간"/>
      <sheetName val="수량산출서"/>
      <sheetName val="기별수량산출서"/>
      <sheetName val="전체내역서"/>
      <sheetName val="수량집계 (2)"/>
      <sheetName val="기본"/>
      <sheetName val="배선DATA"/>
      <sheetName val="허용전류-IEC"/>
      <sheetName val="전등"/>
      <sheetName val="자재목록"/>
      <sheetName val="입력"/>
      <sheetName val="단가비교표_공통1"/>
      <sheetName val="수량산출서 갑지"/>
      <sheetName val="ITB COST"/>
      <sheetName val="8.PILE  (돌출)"/>
      <sheetName val="참고 1"/>
      <sheetName val="날개벽(시점좌측)"/>
      <sheetName val="Sheet5"/>
      <sheetName val="EQUIPMENT -2"/>
      <sheetName val="PIPE"/>
      <sheetName val="자재단가비교표"/>
      <sheetName val="평가데이터"/>
      <sheetName val="2000년 공정표"/>
      <sheetName val="MAIN_TABLE"/>
      <sheetName val="토사(PE)"/>
      <sheetName val="요율"/>
      <sheetName val="20관리비율"/>
      <sheetName val="터널조도"/>
      <sheetName val="참조"/>
      <sheetName val="CABLE"/>
      <sheetName val="조작대(1연)"/>
      <sheetName val="사급자재"/>
      <sheetName val="포장공"/>
      <sheetName val="암거"/>
      <sheetName val="방송일위대가"/>
      <sheetName val="base"/>
      <sheetName val="빙설"/>
      <sheetName val="첨부1-1"/>
      <sheetName val="단가 및 재료비"/>
      <sheetName val="ITEM"/>
      <sheetName val="인건비"/>
      <sheetName val="단가표1"/>
      <sheetName val="1.우편집중내역서"/>
      <sheetName val="아산경희980422"/>
      <sheetName val="판"/>
      <sheetName val="지수"/>
      <sheetName val="현장관리비"/>
      <sheetName val="토공(우물통,기타) "/>
      <sheetName val="가설공사"/>
      <sheetName val="단면치수"/>
      <sheetName val="1_우편집중내역서"/>
      <sheetName val="1.설계기준"/>
      <sheetName val="Front"/>
      <sheetName val="99노임기준"/>
      <sheetName val="공정코드"/>
      <sheetName val="9GNG운반"/>
      <sheetName val="배수내역 (2)"/>
      <sheetName val="설계명세서"/>
      <sheetName val="감시제어"/>
      <sheetName val="목차임시"/>
      <sheetName val="견적대비"/>
      <sheetName val="분전함신설"/>
      <sheetName val="접지1종"/>
      <sheetName val="노임단가"/>
      <sheetName val="자재"/>
      <sheetName val="기초"/>
      <sheetName val="2000년1차"/>
      <sheetName val="단위수량"/>
      <sheetName val="예적금"/>
      <sheetName val="c_balju"/>
      <sheetName val="000000"/>
      <sheetName val="TOEC"/>
      <sheetName val="설계"/>
      <sheetName val="H-pile(298x299)"/>
      <sheetName val="H-pile(250x250)"/>
      <sheetName val="노임이"/>
      <sheetName val="건축내역"/>
      <sheetName val="표지"/>
      <sheetName val="단위가격"/>
      <sheetName val="간접비내역-1"/>
      <sheetName val="COA-17"/>
      <sheetName val="C-18"/>
      <sheetName val="작성기준"/>
      <sheetName val="EACT10"/>
      <sheetName val="건축집계표"/>
      <sheetName val="2공구산출내역"/>
      <sheetName val="금액내역서"/>
      <sheetName val="진주방향"/>
      <sheetName val="각종양식"/>
      <sheetName val="지급자재"/>
      <sheetName val="내역서(기성청구)"/>
      <sheetName val="2차총원가"/>
      <sheetName val="MOTOR"/>
      <sheetName val="외주"/>
      <sheetName val="내역서 "/>
      <sheetName val="조도계산서 (도서)"/>
      <sheetName val="하수실행"/>
      <sheetName val="가설식당"/>
      <sheetName val="부하LOAD"/>
      <sheetName val="공사현황"/>
      <sheetName val="1.2.1 마루높이결정"/>
      <sheetName val="실행내역(현대)"/>
      <sheetName val="공종"/>
      <sheetName val="대평2공구"/>
      <sheetName val="토 적 표"/>
      <sheetName val="감가상각"/>
      <sheetName val="기성내역서표지"/>
      <sheetName val="입찰보고"/>
      <sheetName val="기초입력 DATA"/>
      <sheetName val="백암비스타내역"/>
      <sheetName val="COST"/>
      <sheetName val="공종코드"/>
      <sheetName val="5.수량집계"/>
      <sheetName val="3.일위대가표"/>
      <sheetName val="언어보정"/>
      <sheetName val="품질보정"/>
      <sheetName val="자료"/>
      <sheetName val="LEGEND"/>
      <sheetName val="PARAMETER"/>
      <sheetName val="원가계산"/>
      <sheetName val="Baby일위대가"/>
      <sheetName val="저압_허용전류요약"/>
      <sheetName val="숫자변환"/>
      <sheetName val="CABLE_DATA "/>
      <sheetName val="6호기"/>
      <sheetName val="2.대외공문"/>
      <sheetName val="연면적대비(12-7)"/>
      <sheetName val="Macro1"/>
      <sheetName val="전체"/>
      <sheetName val="JUCKEYK"/>
      <sheetName val="1차설계변경내역"/>
      <sheetName val="물량표S"/>
      <sheetName val="ATM기초철가"/>
      <sheetName val="산출내역서집계표"/>
      <sheetName val="기계경비(시간당)"/>
      <sheetName val="램머"/>
      <sheetName val="단가산출2"/>
      <sheetName val="NYS"/>
      <sheetName val="자탐_유도등"/>
      <sheetName val="계약ITEM"/>
      <sheetName val="수량BOQ"/>
      <sheetName val="design criteria"/>
      <sheetName val="실행비교"/>
      <sheetName val="가공비"/>
      <sheetName val="VENDOR LIST"/>
      <sheetName val="목차"/>
      <sheetName val="계산서(곡선부)"/>
      <sheetName val="-치수표(곡선부)"/>
      <sheetName val="토공사"/>
      <sheetName val="Internal"/>
      <sheetName val="조건표"/>
      <sheetName val="SG"/>
      <sheetName val="부대단위수량"/>
      <sheetName val="6.사업손익"/>
      <sheetName val="집계표"/>
      <sheetName val="좌측"/>
      <sheetName val="COPING"/>
      <sheetName val="VV보온LINK"/>
      <sheetName val="FIT보온LINK"/>
      <sheetName val="gvl"/>
      <sheetName val="작성"/>
      <sheetName val="전기일위목록"/>
      <sheetName val="FORM_0"/>
      <sheetName val="신천3호용수로"/>
      <sheetName val="물량산출근거"/>
      <sheetName val="자재단가표"/>
      <sheetName val="PSM16"/>
      <sheetName val="물가자료"/>
      <sheetName val="적용기준"/>
      <sheetName val="삼성전기"/>
      <sheetName val="Sheet1 (2)"/>
      <sheetName val="예산M11A"/>
      <sheetName val="보온내역서"/>
      <sheetName val="설계조건"/>
      <sheetName val="안정계산"/>
      <sheetName val="단면검토"/>
      <sheetName val="기기리스트"/>
      <sheetName val="G.R300경비"/>
      <sheetName val="SPEC"/>
      <sheetName val="흥양2교토공집계표"/>
      <sheetName val="Distance_Summary"/>
      <sheetName val="복지"/>
      <sheetName val="업체별기성내역"/>
      <sheetName val="산출근거"/>
      <sheetName val="Sheet14"/>
      <sheetName val="Sheet13"/>
      <sheetName val="신표지1"/>
      <sheetName val="배관내역"/>
      <sheetName val="220 (2)"/>
      <sheetName val="DATA 입력란"/>
      <sheetName val="슬래브1"/>
      <sheetName val="안정검토"/>
      <sheetName val="단면설계"/>
      <sheetName val="간지"/>
      <sheetName val="적용단가"/>
      <sheetName val="가로등내역서"/>
      <sheetName val="내역변"/>
      <sheetName val="부대비율"/>
      <sheetName val="공사비예산서(토목분)"/>
      <sheetName val="기계경비목록"/>
      <sheetName val="전장품(관리용)"/>
      <sheetName val="1.수인터널"/>
      <sheetName val="기성내역"/>
      <sheetName val="b_balju_cho"/>
      <sheetName val="FAB별"/>
      <sheetName val="포장복구집계"/>
      <sheetName val="관개"/>
      <sheetName val="시행후면적"/>
      <sheetName val="11.우각부 보강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97 사업추정(WEKI)"/>
      <sheetName val="Macro(차단기)"/>
      <sheetName val="퇴비산출근거"/>
      <sheetName val="내역서(음성금왕)"/>
      <sheetName val="B부대공"/>
      <sheetName val="INPUT(덕도방향-시점)"/>
      <sheetName val="약품공급2"/>
      <sheetName val="M1"/>
      <sheetName val="DAN"/>
      <sheetName val="삭제금지단가"/>
      <sheetName val="프랜트면허"/>
      <sheetName val="실행내역"/>
      <sheetName val="PAINT"/>
      <sheetName val="SUMMARY"/>
      <sheetName val="data2"/>
      <sheetName val="효성CB 1P기초"/>
      <sheetName val="공량산출서"/>
      <sheetName val="중갑지"/>
      <sheetName val="일위대가(계측기설치)"/>
      <sheetName val="접지수량"/>
      <sheetName val="차액보증"/>
      <sheetName val="흄관기초"/>
      <sheetName val="원본"/>
      <sheetName val="내역서적용수량"/>
      <sheetName val="hvac내역서(제어동)"/>
      <sheetName val="계약내력"/>
      <sheetName val="ES조서출력하기"/>
      <sheetName val="LABTOTAL"/>
      <sheetName val="도"/>
      <sheetName val="sw1"/>
      <sheetName val="중동공구"/>
      <sheetName val="내역및총괄"/>
      <sheetName val="공작물조직표(용배수)"/>
      <sheetName val="마산방향철근집계"/>
      <sheetName val="마산방향"/>
      <sheetName val="TYPE-A"/>
      <sheetName val="1월"/>
      <sheetName val="설비"/>
      <sheetName val="공내역"/>
      <sheetName val="차수공개요"/>
      <sheetName val="PBS"/>
      <sheetName val="취수탑"/>
      <sheetName val="NEWDRAW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평3"/>
      <sheetName val="NEYOK"/>
      <sheetName val="개방1"/>
      <sheetName val="지하1층"/>
      <sheetName val="LV data"/>
      <sheetName val="단가조사서"/>
      <sheetName val="정읍농소"/>
      <sheetName val="일위(PN)"/>
      <sheetName val="기초data"/>
      <sheetName val="공구원가계산"/>
      <sheetName val="조명율데이타"/>
      <sheetName val="조도계산(가로등NEW)"/>
      <sheetName val="도장수량(하1)"/>
      <sheetName val="주형"/>
      <sheetName val="3.내역서"/>
      <sheetName val="경북전기.XLS"/>
      <sheetName val="인구밀도산정"/>
      <sheetName val="일위대가집계"/>
      <sheetName val="원가계산서"/>
      <sheetName val="품목"/>
      <sheetName val="Sheet4"/>
      <sheetName val="154TW"/>
      <sheetName val="BID"/>
      <sheetName val="bm(CIcable)"/>
      <sheetName val="상행-교대(A1-A2)"/>
      <sheetName val="종합기별"/>
      <sheetName val="노무비명세서"/>
      <sheetName val="소요자재명세서"/>
      <sheetName val="보호"/>
      <sheetName val="원하대비"/>
      <sheetName val="원도급"/>
      <sheetName val="하도급"/>
      <sheetName val=""/>
      <sheetName val="노무"/>
      <sheetName val="지구단위계획"/>
      <sheetName val="맨홀토공수량"/>
      <sheetName val="상수도토공집계표"/>
      <sheetName val="토목내역"/>
      <sheetName val="공사개요"/>
      <sheetName val="DATA-2 장비LIST"/>
      <sheetName val="giathanh1"/>
      <sheetName val="품셈기준"/>
      <sheetName val="설명서 "/>
      <sheetName val="9.자재단가"/>
      <sheetName val="7.산출집계"/>
      <sheetName val="3.단가산출서"/>
      <sheetName val="4.일위산출"/>
      <sheetName val="순공사비"/>
      <sheetName val="3희질산"/>
      <sheetName val="가시설단위수량"/>
      <sheetName val="SORCE1"/>
      <sheetName val="전기자료"/>
      <sheetName val="일위대가목차"/>
      <sheetName val="1"/>
      <sheetName val="전력구구조물산근"/>
      <sheetName val="공주-교대(A1)"/>
      <sheetName val="4)유동표"/>
      <sheetName val="견"/>
      <sheetName val="DS기성최종"/>
      <sheetName val="DS설변내역서"/>
      <sheetName val="관급자재수량산출"/>
      <sheetName val="전기수량산출"/>
      <sheetName val="전선"/>
      <sheetName val="통신물량"/>
      <sheetName val="48일위"/>
      <sheetName val="22일위"/>
      <sheetName val="49일위"/>
      <sheetName val="과세내역(세부)"/>
      <sheetName val="P-J"/>
      <sheetName val="일위(철거)"/>
      <sheetName val="기타 정보통신공사"/>
      <sheetName val="원가"/>
      <sheetName val="1PAGE (2)"/>
      <sheetName val="97년실적"/>
      <sheetName val="분류작업"/>
      <sheetName val="AS복구"/>
      <sheetName val="중기터파기"/>
      <sheetName val="변수값"/>
      <sheetName val="중기상차"/>
      <sheetName val="4.2유효폭의 계산"/>
      <sheetName val="가압장(토목)"/>
      <sheetName val="DDC-6~10"/>
      <sheetName val="1.기타원가(BA)"/>
      <sheetName val="1.손익(CP)"/>
      <sheetName val="1.기타(C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1.설계조건"/>
      <sheetName val="우각부보강"/>
      <sheetName val="말뚝지지력산정"/>
      <sheetName val="보집계표"/>
      <sheetName val="터파기및재료"/>
      <sheetName val="사다리"/>
      <sheetName val="#REF"/>
      <sheetName val="일위대가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1"/>
      <sheetName val="12"/>
      <sheetName val="13"/>
      <sheetName val="31"/>
      <sheetName val="32"/>
      <sheetName val="33"/>
      <sheetName val="35"/>
      <sheetName val="36"/>
      <sheetName val="37"/>
    </sheetNames>
    <sheetDataSet>
      <sheetData sheetId="0"/>
      <sheetData sheetId="1">
        <row r="25">
          <cell r="T25">
            <v>4000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  <sheetName val="말뚝지지력산정"/>
      <sheetName val="3련 BOX"/>
      <sheetName val="Danga"/>
      <sheetName val="노임단가"/>
      <sheetName val="data"/>
      <sheetName val="11"/>
      <sheetName val="1.설계조건"/>
      <sheetName val="20관리비율"/>
      <sheetName val="전기일위대가"/>
    </sheetNames>
    <sheetDataSet>
      <sheetData sheetId="0"/>
      <sheetData sheetId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"/>
      <sheetName val="부대대비"/>
      <sheetName val="냉연집계"/>
      <sheetName val="Sheet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4-7.중앙전기실(노임단가)"/>
      <sheetName val="ILLU"/>
      <sheetName val="토사(PE)"/>
      <sheetName val="노임"/>
      <sheetName val="G.R300경비"/>
      <sheetName val="BID"/>
      <sheetName val="7단가"/>
      <sheetName val="일위목록"/>
      <sheetName val="요율"/>
      <sheetName val="터널조도"/>
      <sheetName val="코드표"/>
      <sheetName val="일위대가"/>
      <sheetName val="설비"/>
      <sheetName val="경산"/>
      <sheetName val="증감대비"/>
      <sheetName val="비탈면보호공수량산출"/>
      <sheetName val="담장산출"/>
      <sheetName val="건축"/>
      <sheetName val="식재가격"/>
      <sheetName val="식재총괄"/>
      <sheetName val="수목표준대가"/>
      <sheetName val="9509"/>
      <sheetName val="전기"/>
      <sheetName val="???"/>
      <sheetName val="전기일위대가"/>
      <sheetName val="Y-WORK"/>
      <sheetName val="기성내역서표지"/>
      <sheetName val="설계조건"/>
      <sheetName val="1-1"/>
      <sheetName val="#REF"/>
      <sheetName val="내역서"/>
      <sheetName val="단위일위"/>
      <sheetName val="노무비"/>
      <sheetName val="종배수관면벽신"/>
      <sheetName val="적용단위길이"/>
      <sheetName val="일위집계"/>
      <sheetName val="단가"/>
      <sheetName val="wall"/>
      <sheetName val="Front"/>
      <sheetName val="A갑지"/>
      <sheetName val="건축내역"/>
      <sheetName val="을"/>
      <sheetName val="11.1 단면hwp"/>
      <sheetName val="인건비 "/>
      <sheetName val="BQ(실행)"/>
      <sheetName val="DATE"/>
      <sheetName val="COST"/>
      <sheetName val="EQ-R1"/>
      <sheetName val="인건비"/>
      <sheetName val="ⴭⴭⴭⴭⴭ"/>
      <sheetName val="냉천부속동"/>
      <sheetName val="자재단가"/>
      <sheetName val="토목"/>
      <sheetName val="단락전류-A"/>
      <sheetName val="공종구간"/>
      <sheetName val="LIST"/>
      <sheetName val="WORK"/>
      <sheetName val="조도계산"/>
      <sheetName val="단 box"/>
      <sheetName val="COVER"/>
      <sheetName val="NEGO"/>
      <sheetName val="점수계산1-2"/>
      <sheetName val="TEL"/>
      <sheetName val="입찰안"/>
      <sheetName val="I一般比"/>
      <sheetName val="N賃率-職"/>
      <sheetName val="기계경비(시간당)"/>
      <sheetName val="램머"/>
      <sheetName val="Sheet3"/>
      <sheetName val="대비"/>
      <sheetName val="내역"/>
      <sheetName val="File_관급"/>
      <sheetName val="공정집계"/>
      <sheetName val="COPING"/>
      <sheetName val="직노"/>
      <sheetName val="전산망"/>
      <sheetName val="2000년1차"/>
      <sheetName val="6공구(당초)"/>
      <sheetName val="개요"/>
      <sheetName val="수안보-MBR1"/>
      <sheetName val="자료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노임9월"/>
      <sheetName val="무산소조"/>
      <sheetName val="안정계산"/>
      <sheetName val="단면검토"/>
      <sheetName val="기계경비"/>
      <sheetName val="일반자재"/>
      <sheetName val="배수공"/>
      <sheetName val="MOTOR"/>
      <sheetName val="CABdata"/>
      <sheetName val="진주방향"/>
      <sheetName val="데리네이타현황"/>
      <sheetName val="공주-교대(A1)"/>
      <sheetName val="소비자가"/>
      <sheetName val="단가 "/>
      <sheetName val="일위총괄표"/>
      <sheetName val="NEYOK"/>
      <sheetName val="일위대가목차"/>
      <sheetName val="°æ»ê"/>
      <sheetName val="비교1"/>
      <sheetName val="첨부1"/>
      <sheetName val="경비_원본"/>
      <sheetName val="수량-가로등"/>
      <sheetName val="산업"/>
      <sheetName val="calculation"/>
      <sheetName val="공통가설"/>
      <sheetName val="Customer Databas"/>
      <sheetName val="AS복구"/>
      <sheetName val="중기터파기"/>
      <sheetName val="변수값"/>
      <sheetName val="중기상차"/>
      <sheetName val="자재"/>
      <sheetName val="집계표"/>
      <sheetName val="설비내역서"/>
      <sheetName val="건축내역서"/>
      <sheetName val="전기내역서"/>
      <sheetName val="자재단가-1"/>
      <sheetName val="손익분석"/>
      <sheetName val="단가산출2"/>
      <sheetName val="단가 및 재료비"/>
      <sheetName val="단가산출1"/>
      <sheetName val="내역서(총)"/>
      <sheetName val="전기산출"/>
      <sheetName val="b_balju"/>
      <sheetName val="토공계산서(부체도로)"/>
      <sheetName val="중간부"/>
      <sheetName val="일위집계(기존)"/>
      <sheetName val="산수배수"/>
      <sheetName val="공통가설비"/>
      <sheetName val="2.냉난방설비공사"/>
      <sheetName val="7.자동제어공사"/>
      <sheetName val="변압기 및 발전기 용량"/>
      <sheetName val="설계명세서"/>
      <sheetName val="1단계"/>
      <sheetName val="제품"/>
      <sheetName val="맨홀수량산출"/>
      <sheetName val="EACT10"/>
      <sheetName val="사급자재"/>
      <sheetName val="중기사용료산출근거"/>
      <sheetName val="수량산출서"/>
      <sheetName val="터파기및재료"/>
      <sheetName val="교각1"/>
      <sheetName val="DATA 입력부"/>
      <sheetName val="단가비교"/>
      <sheetName val="b_balju_cho"/>
      <sheetName val="도급"/>
      <sheetName val="옹벽"/>
      <sheetName val="01상노임"/>
      <sheetName val="Sheet5"/>
      <sheetName val="설변물량"/>
      <sheetName val="시중노임(공사)"/>
      <sheetName val="날개벽"/>
      <sheetName val="노무"/>
      <sheetName val="내역서(기계)"/>
      <sheetName val="2001년 건설노임"/>
      <sheetName val="단가산출"/>
      <sheetName val="6호기"/>
      <sheetName val="1차 내역서"/>
      <sheetName val="예산명세서"/>
      <sheetName val="자료입력"/>
      <sheetName val="CATCH BASIN"/>
      <sheetName val="조건표"/>
      <sheetName val="본부소개"/>
      <sheetName val="노단"/>
      <sheetName val="수량인공"/>
      <sheetName val="자동차폐수처리장"/>
      <sheetName val="수목데이타 "/>
      <sheetName val="일위대가(가설)"/>
      <sheetName val="기본일위"/>
      <sheetName val="기둥(원형)"/>
      <sheetName val="단면 (2)"/>
      <sheetName val="INFO"/>
      <sheetName val="DESIGN CRITERIA"/>
      <sheetName val="수량집계"/>
      <sheetName val="총괄집계표"/>
      <sheetName val="DATA(광속)"/>
      <sheetName val="남양주부대"/>
      <sheetName val="SLAB&quot;1&quot;"/>
      <sheetName val="인부노임"/>
      <sheetName val="MATERIAL"/>
      <sheetName val="원가계산서"/>
      <sheetName val="하수급견적대비"/>
      <sheetName val="건축집계표"/>
      <sheetName val="주공기준"/>
      <sheetName val="9811"/>
      <sheetName val="원형1호맨홀토공수량"/>
      <sheetName val="노원열병합  건축공사기성내역서"/>
      <sheetName val="2.가정단면"/>
      <sheetName val="장비"/>
      <sheetName val="사용성검토"/>
      <sheetName val="실행내역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유류사용"/>
      <sheetName val="1.설계조건"/>
      <sheetName val="제잡비 산출내역(실적공사비)"/>
      <sheetName val="제잡비1"/>
      <sheetName val="산출근거"/>
      <sheetName val="횡배수관"/>
      <sheetName val="CODE"/>
      <sheetName val="조명율표"/>
      <sheetName val="대로근거"/>
      <sheetName val="내역서(갑)"/>
      <sheetName val="단위중량"/>
      <sheetName val="Sheet1 (2)"/>
      <sheetName val="노임이"/>
      <sheetName val="부표총괄"/>
      <sheetName val="단가코드"/>
      <sheetName val="교통대책내역"/>
      <sheetName val="내역분기"/>
      <sheetName val="견적서"/>
      <sheetName val="CIVIL"/>
      <sheetName val="실행대비"/>
      <sheetName val="공종목록표"/>
      <sheetName val="단가비교표"/>
      <sheetName val="3.하중산정4.지지력"/>
      <sheetName val="수량산출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TRE TABLE"/>
      <sheetName val="ASEM내역"/>
      <sheetName val="2경간"/>
      <sheetName val="시설물"/>
      <sheetName val="식재출력용"/>
      <sheetName val="식재"/>
      <sheetName val="유지관리"/>
      <sheetName val="세부내역"/>
      <sheetName val="일위"/>
      <sheetName val="가격조사"/>
      <sheetName val="성곽내역서"/>
      <sheetName val="금융비용"/>
      <sheetName val="원가계산서 "/>
      <sheetName val="간선계산"/>
      <sheetName val="물가"/>
      <sheetName val="실행내역 "/>
      <sheetName val="부대대비"/>
      <sheetName val="냉연집계"/>
      <sheetName val="도급정산"/>
      <sheetName val="관급"/>
      <sheetName val="토공1"/>
      <sheetName val="Sheet15"/>
      <sheetName val="기자재대비표"/>
      <sheetName val="갑지(추정)"/>
      <sheetName val="재집"/>
      <sheetName val="직재"/>
      <sheetName val="수량명세서"/>
      <sheetName val="부하계산서"/>
      <sheetName val="상반기손익차2총괄"/>
      <sheetName val="건축(충일분)"/>
      <sheetName val="예산변경사항"/>
      <sheetName val="노무비 "/>
      <sheetName val="XL4Poppy"/>
      <sheetName val="일위대가 (100%)"/>
      <sheetName val="실적원가"/>
      <sheetName val="2. 공원조도(전통공원)"/>
      <sheetName val="자재단가표"/>
      <sheetName val="NEWDRAW"/>
      <sheetName val="배선DATA"/>
      <sheetName val="부하계산"/>
      <sheetName val="전장품(관리용)"/>
      <sheetName val="각종장비전압강하계산"/>
      <sheetName val="노임단가표"/>
      <sheetName val="단가조사서"/>
      <sheetName val="예정(3)"/>
      <sheetName val="동원(3)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Imp-Data"/>
      <sheetName val="플랜트 설치"/>
      <sheetName val="건축내역(도급)"/>
      <sheetName val="우수토적(진입도로)"/>
      <sheetName val="관로내역원"/>
      <sheetName val="갑지"/>
      <sheetName val="기초일위"/>
      <sheetName val="시설일위"/>
      <sheetName val="조명일위"/>
      <sheetName val="과천MAIN"/>
      <sheetName val="2004,상노임"/>
      <sheetName val="차수"/>
      <sheetName val="96노임기준"/>
      <sheetName val="신규 수주분(사용자 정의)"/>
      <sheetName val="비용"/>
      <sheetName val="방송일위대가"/>
      <sheetName val="3련 BOX"/>
      <sheetName val="자단"/>
      <sheetName val="현장관리비"/>
      <sheetName val="을지"/>
      <sheetName val="금액집계"/>
      <sheetName val="1"/>
      <sheetName val="102역사"/>
      <sheetName val="전동기DATA"/>
      <sheetName val="전체현황"/>
      <sheetName val="내부부하"/>
      <sheetName val="말뚝지지력산정"/>
      <sheetName val="공통가설공사"/>
      <sheetName val="제출내역 (2)"/>
      <sheetName val="옹벽기초자료"/>
      <sheetName val="현황산출서"/>
      <sheetName val="단가대비"/>
      <sheetName val="견적업체"/>
      <sheetName val="개소별수량산출"/>
      <sheetName val="공내역"/>
      <sheetName val="투찰(하수)"/>
      <sheetName val="공내역서"/>
      <sheetName val="목록1"/>
      <sheetName val="목록2"/>
      <sheetName val="중기"/>
      <sheetName val="공사원가계산서"/>
      <sheetName val="일위대가표(무)"/>
      <sheetName val="일위대가산출기초"/>
      <sheetName val="WEIGHT LIST"/>
      <sheetName val="POL6차-PIPING"/>
      <sheetName val="산#2-1 (2)"/>
      <sheetName val="산#3-1"/>
      <sheetName val="DATA1"/>
      <sheetName val="고창터널(고창방향)"/>
      <sheetName val="대운반(신설-관급)"/>
      <sheetName val="AC포장수량"/>
      <sheetName val="노임단"/>
      <sheetName val="운반공"/>
      <sheetName val="자재단"/>
      <sheetName val="장비단"/>
      <sheetName val="포장공"/>
      <sheetName val="전직종(노임단가)"/>
      <sheetName val="내역서2안"/>
      <sheetName val="부대공"/>
      <sheetName val="일위목차"/>
      <sheetName val="dt0301"/>
      <sheetName val="dtt0301"/>
      <sheetName val="품셈표"/>
      <sheetName val="8.2TON"/>
      <sheetName val="견"/>
      <sheetName val="안정검토"/>
      <sheetName val="Macro(전선)"/>
      <sheetName val="계수시트"/>
      <sheetName val="비목군단가비교표"/>
      <sheetName val="INPUT(덕도방향-시점)"/>
      <sheetName val="첨부파일"/>
      <sheetName val="철콘공사"/>
      <sheetName val="백암비스타내역"/>
      <sheetName val="6. 직접경비"/>
      <sheetName val="예산M12A"/>
      <sheetName val="정부노임단가"/>
      <sheetName val="동해title"/>
      <sheetName val="공정코드"/>
      <sheetName val="2010노임(공사)"/>
      <sheetName val="일위대가표"/>
      <sheetName val="기본"/>
      <sheetName val="2_냉난방설비공사"/>
      <sheetName val="소총괄표1"/>
      <sheetName val="01_ 원가계산서"/>
      <sheetName val="아스.노면절삭"/>
      <sheetName val="시설물일위"/>
      <sheetName val="input"/>
      <sheetName val="교각계산"/>
      <sheetName val="6PILE  (돌출)"/>
      <sheetName val="G_R300경비"/>
      <sheetName val="단가_"/>
      <sheetName val="4-7_중앙전기실(노임단가)"/>
      <sheetName val="토공수량산출"/>
      <sheetName val="토적계산서"/>
      <sheetName val="전선 및 전선관"/>
      <sheetName val="관리비"/>
      <sheetName val="내역(2000년)"/>
      <sheetName val="일위노임단가"/>
      <sheetName val="Mc1"/>
      <sheetName val="공조기"/>
      <sheetName val="h-013211-2"/>
      <sheetName val="남대문빌딩"/>
      <sheetName val="지급자재"/>
      <sheetName val="TB-내역서"/>
      <sheetName val="평가데이터"/>
      <sheetName val="토공유동표"/>
      <sheetName val="발주설계서(당초)"/>
      <sheetName val="기초자료"/>
      <sheetName val="type-F"/>
      <sheetName val="문산방향-교대(A2)"/>
      <sheetName val="연결임시"/>
      <sheetName val="비용display"/>
      <sheetName val="2000,9월 일위"/>
      <sheetName val="쌍송교"/>
      <sheetName val="Total"/>
      <sheetName val="guard(mac)"/>
      <sheetName val="관기성공.내"/>
      <sheetName val="실행내역서 "/>
      <sheetName val="차도조도계산"/>
      <sheetName val="960318-1"/>
      <sheetName val="난간벽단위"/>
      <sheetName val="교각별수량"/>
      <sheetName val="sheets"/>
      <sheetName val="중기조종사 단위단가"/>
      <sheetName val="Manual Valve List"/>
      <sheetName val="철근단면적"/>
      <sheetName val="말뚝기초"/>
      <sheetName val="진접"/>
      <sheetName val="TOTAL3"/>
      <sheetName val="본사업"/>
      <sheetName val="SG"/>
      <sheetName val="경비2내역"/>
      <sheetName val="월별손익"/>
      <sheetName val="배수장토목공사비"/>
      <sheetName val="기계경비산출기준"/>
      <sheetName val="견적을지"/>
      <sheetName val="000000"/>
      <sheetName val="원가"/>
      <sheetName val="단가일람"/>
      <sheetName val="조경일람"/>
      <sheetName val="계약내력"/>
      <sheetName val="2000전체분"/>
      <sheetName val="효성CB 1P기초"/>
      <sheetName val="Macro1"/>
      <sheetName val="Macro3"/>
      <sheetName val="Macro2"/>
      <sheetName val="발전기"/>
      <sheetName val="간선"/>
      <sheetName val="부하"/>
      <sheetName val="콘크리트타설입력"/>
      <sheetName val="레미콘입고현황"/>
      <sheetName val="예산M2"/>
      <sheetName val="_x0000_pY&lt;u_x0000__x0000__x0000__x0000__x0000__x0000__x0000__x0000_ô+_x001f__x0000_I}0_x0012__x0004__x0000__x0000__x0001_"/>
      <sheetName val="Sheet9"/>
      <sheetName val="자재단가비교표"/>
      <sheetName val="공량산출서"/>
      <sheetName val="일위산출"/>
      <sheetName val="기둥"/>
      <sheetName val="저판(버림100)"/>
      <sheetName val="지주토목내역서"/>
      <sheetName val="22-2M단"/>
      <sheetName val="22-1소단"/>
      <sheetName val="돈암사업"/>
      <sheetName val="노임목록"/>
      <sheetName val="자재목록"/>
      <sheetName val="중기목록"/>
      <sheetName val="1.설계기준"/>
      <sheetName val="낙찰표"/>
      <sheetName val="견적"/>
      <sheetName val="총괄내역서"/>
      <sheetName val="관접합및부설"/>
      <sheetName val="__MAIN"/>
      <sheetName val="36신설수량"/>
      <sheetName val="11.자재단가"/>
      <sheetName val="SIL98"/>
      <sheetName val="ABUT수량-A1"/>
      <sheetName val="Sheet10"/>
      <sheetName val="Sheet14"/>
      <sheetName val="Sheet13"/>
      <sheetName val="2. 공원조도"/>
      <sheetName val="기별명세"/>
      <sheetName val="주방동력"/>
      <sheetName val="공량예산"/>
      <sheetName val="재료단가"/>
      <sheetName val="소업1교"/>
      <sheetName val="95WBS"/>
      <sheetName val="계산근거"/>
      <sheetName val="ITEM"/>
      <sheetName val="토공"/>
      <sheetName val="교대시점"/>
      <sheetName val="토목주소"/>
      <sheetName val="ZONE.1"/>
      <sheetName val="총괄갑 "/>
      <sheetName val="TYPE-A"/>
      <sheetName val="Config"/>
      <sheetName val="적용률"/>
      <sheetName val="XXXXXX"/>
      <sheetName val="전등"/>
      <sheetName val="납부서"/>
      <sheetName val="금광1터널"/>
      <sheetName val="총괄"/>
      <sheetName val="현장경비"/>
      <sheetName val="협조전"/>
      <sheetName val="건축2"/>
      <sheetName val="일위_파일"/>
      <sheetName val="철콘-부대"/>
      <sheetName val="G_R300경비1"/>
      <sheetName val="4-7_중앙전기실(노임단가)1"/>
      <sheetName val="견적조건"/>
      <sheetName val="배수장공사비명세서"/>
      <sheetName val="식재인부"/>
      <sheetName val="전기집계표"/>
      <sheetName val="산출서"/>
      <sheetName val="2008년상반기"/>
      <sheetName val="GAEYO"/>
      <sheetName val="가로등기초"/>
      <sheetName val="00000"/>
      <sheetName val="기초자료입력"/>
      <sheetName val="danga"/>
      <sheetName val="ilch"/>
      <sheetName val="실행철강하도"/>
      <sheetName val="10.공통-노임단가"/>
      <sheetName val="내역표지"/>
      <sheetName val="BSD (2)"/>
      <sheetName val="첨부1-1"/>
      <sheetName val="토공(우물통,기타) "/>
      <sheetName val="상부공"/>
      <sheetName val="작성"/>
      <sheetName val="갈현동"/>
      <sheetName val="2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eq_data"/>
      <sheetName val="총2000실2000연"/>
      <sheetName val="WO"/>
      <sheetName val="참고자료"/>
      <sheetName val="IN"/>
      <sheetName val="Macro(차단기)"/>
      <sheetName val="견적990322"/>
      <sheetName val="TOTAL_BOQ"/>
      <sheetName val="일위대가(1)"/>
      <sheetName val="정산노무"/>
      <sheetName val="정산재료"/>
      <sheetName val="Noname 1"/>
      <sheetName val="SP"/>
      <sheetName val="가도공"/>
      <sheetName val="단가조건(02년)"/>
      <sheetName val="인건비_"/>
      <sheetName val="G_R300°æºñ"/>
      <sheetName val="11_1_단면hwp"/>
      <sheetName val="TRE_TABLE"/>
      <sheetName val="Customer_Databas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조명시설"/>
      <sheetName val="신우"/>
      <sheetName val="1.동력공사"/>
      <sheetName val="감액총괄표"/>
      <sheetName val="대치판정"/>
      <sheetName val="공종"/>
      <sheetName val="토공2"/>
      <sheetName val="구조물토공1"/>
      <sheetName val="토공3"/>
      <sheetName val="소일위대가코드표"/>
      <sheetName val="가압장구체수량산출서"/>
      <sheetName val="견적집계표"/>
      <sheetName val="국별인원"/>
      <sheetName val="인건-측정"/>
      <sheetName val="산출"/>
      <sheetName val="설계내역(2001)"/>
      <sheetName val="수도일위대가"/>
      <sheetName val="통합"/>
      <sheetName val="다심-cable"/>
      <sheetName val="1C-cable"/>
      <sheetName val="당초"/>
      <sheetName val="기둥(하중)"/>
      <sheetName val="노임표"/>
      <sheetName val="CAT_5"/>
      <sheetName val="순공사비"/>
      <sheetName val="기계내역"/>
      <sheetName val="남양구조시험동"/>
      <sheetName val="간접비내역-1"/>
      <sheetName val="도급전체"/>
      <sheetName val="내역1"/>
      <sheetName val="내2"/>
      <sheetName val="총 괄 표"/>
      <sheetName val="산근1"/>
      <sheetName val="참고 1"/>
      <sheetName val="4)유동표"/>
      <sheetName val="JUCKEYK"/>
      <sheetName val="VXXXXXXX"/>
      <sheetName val="건축원가"/>
      <sheetName val="Sheet1_(2)"/>
      <sheetName val="토_적_표"/>
      <sheetName val="노원열병합__건축공사기성내역서"/>
      <sheetName val="YOEMAGUM"/>
      <sheetName val="Inputs"/>
      <sheetName val="Cost Inputs"/>
      <sheetName val="가감수량"/>
      <sheetName val="5차설계"/>
      <sheetName val="참조"/>
      <sheetName val="회로내역(승인)"/>
      <sheetName val="가시설단위수량"/>
      <sheetName val="E01-02(EV-1-LBS)"/>
      <sheetName val="7.단가비교표"/>
      <sheetName val="SUMMARYMCA"/>
      <sheetName val="22수량"/>
      <sheetName val="48신설수량"/>
      <sheetName val="예산M5A"/>
      <sheetName val="공사내역"/>
      <sheetName val="KMT물량"/>
      <sheetName val="11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8.수량산출 (2)"/>
      <sheetName val="품목"/>
      <sheetName val="기술자료 (광화문)"/>
      <sheetName val="건축원가계산서"/>
      <sheetName val="입력"/>
      <sheetName val="36단가"/>
      <sheetName val="36수량"/>
      <sheetName val="재료"/>
      <sheetName val="건축공사 집계표"/>
      <sheetName val="골조"/>
      <sheetName val="송라터널총괄"/>
      <sheetName val="목차"/>
      <sheetName val="중로근거"/>
      <sheetName val="단가표"/>
      <sheetName val="단"/>
      <sheetName val="슬래브(유곡)"/>
      <sheetName val="02하반기노임"/>
      <sheetName val="sw1"/>
      <sheetName val="NOMUBI"/>
      <sheetName val="총요약서"/>
      <sheetName val="제경비적용기준"/>
      <sheetName val="남양시작동자105노65기1.3화1.2"/>
      <sheetName val="준검 내역서"/>
      <sheetName val="TEST1"/>
      <sheetName val="공사설명서"/>
      <sheetName val="공사계획서"/>
      <sheetName val="154TW"/>
      <sheetName val="노무단가"/>
      <sheetName val="기준액"/>
      <sheetName val="품셈(기초)"/>
      <sheetName val="물가대비표"/>
      <sheetName val="차액보증"/>
      <sheetName val="신리"/>
      <sheetName val="기존단가 (2)"/>
      <sheetName val="CON'C"/>
      <sheetName val="총공사내역서"/>
      <sheetName val="archi(본사)"/>
      <sheetName val="전체"/>
      <sheetName val="옹벽1"/>
      <sheetName val="배수내역"/>
      <sheetName val="변경현황"/>
      <sheetName val="품셈집계표"/>
      <sheetName val="기초공"/>
      <sheetName val="9GNG운반"/>
      <sheetName val="Main"/>
      <sheetName val="대전21토목내역서"/>
      <sheetName val="도"/>
      <sheetName val="단면설계"/>
      <sheetName val="CRUDE RE-bar"/>
      <sheetName val="IMPEADENCE MAP 취수장"/>
      <sheetName val="기본단가"/>
      <sheetName val="말뚝물량"/>
      <sheetName val="수원역(전체분)설계서"/>
      <sheetName val="11.우각부 보강"/>
      <sheetName val="노무비단가"/>
      <sheetName val="밸브설치"/>
      <sheetName val="파일의이용"/>
      <sheetName val="NAI"/>
      <sheetName val="MOTOR3"/>
      <sheetName val="소방"/>
      <sheetName val="공조기휀"/>
      <sheetName val="AHU집계"/>
      <sheetName val="기타경비"/>
      <sheetName val="복구경비"/>
      <sheetName val="시설C"/>
      <sheetName val="sub"/>
      <sheetName val="재무가정"/>
      <sheetName val="바닥판"/>
      <sheetName val="입력DATA"/>
      <sheetName val="마산방향철근집계"/>
      <sheetName val="마산방향"/>
      <sheetName val="집계장(대목_실행)"/>
      <sheetName val="품의서"/>
      <sheetName val="A-4"/>
      <sheetName val="工완성공사율"/>
      <sheetName val="단가대비표"/>
      <sheetName val="단면가정"/>
      <sheetName val="역T형"/>
      <sheetName val="감가상각"/>
      <sheetName val="BUS제원1"/>
      <sheetName val="마감"/>
      <sheetName val="패널"/>
      <sheetName val="제수"/>
      <sheetName val="가설공사내역"/>
      <sheetName val="401"/>
      <sheetName val="FACTOR"/>
      <sheetName val="토공(완충)"/>
      <sheetName val="___"/>
      <sheetName val="전기자료"/>
      <sheetName val="배관"/>
      <sheetName val="부대tu"/>
      <sheetName val="내역서(교량)전체"/>
      <sheetName val="G2설비도급"/>
      <sheetName val="노임데이터"/>
      <sheetName val="자판실행"/>
      <sheetName val="도장수량(하1)"/>
      <sheetName val="주형"/>
      <sheetName val="7.단가조사서"/>
      <sheetName val="5.일위대가목록"/>
      <sheetName val="plan&amp;section of foundation"/>
      <sheetName val="pile bearing capa &amp; arrenge"/>
      <sheetName val="design load"/>
      <sheetName val="도체종-상수표"/>
      <sheetName val="working load at the btm ft."/>
      <sheetName val="stability check"/>
      <sheetName val="1안"/>
      <sheetName val="자재테이블"/>
      <sheetName val="table"/>
      <sheetName val="표지 (2)"/>
      <sheetName val="견적대비"/>
      <sheetName val="2공구산출내역"/>
      <sheetName val="공기"/>
      <sheetName val="양산물금"/>
      <sheetName val="1.우편집중내역서"/>
      <sheetName val="소운반"/>
      <sheetName val="제경비율"/>
      <sheetName val="빌딩 안내"/>
      <sheetName val="표준차도부연장집계-ASP"/>
      <sheetName val="보도포장연장조서-표준차도부"/>
      <sheetName val="표준차도부연장조서-ASP"/>
      <sheetName val="2호맨홀공제수량"/>
      <sheetName val="전기내역"/>
      <sheetName val="원가계산서(공사)"/>
      <sheetName val="측량노임단가"/>
      <sheetName val="시설물기초"/>
      <sheetName val="공사요율"/>
      <sheetName val="RAHMEN"/>
      <sheetName val="장비비"/>
      <sheetName val="8.PILE  (돌출)"/>
      <sheetName val="자 110% &amp; 노 70%"/>
      <sheetName val="견적990讘.圸"/>
      <sheetName val="공무2과"/>
      <sheetName val="견적990踨%囈"/>
      <sheetName val="방음벽 기초 일반수량"/>
      <sheetName val="SORCE1"/>
      <sheetName val="단위수량"/>
      <sheetName val="중갑지"/>
      <sheetName val="예산작성기준(전기)"/>
      <sheetName val="단 부"/>
      <sheetName val="견적단가"/>
      <sheetName val="공종집계"/>
      <sheetName val="crude.SLAB RE-bar"/>
      <sheetName val="예산서"/>
      <sheetName val="9902"/>
      <sheetName val="연습"/>
      <sheetName val="갑지1"/>
      <sheetName val="연부97-1"/>
      <sheetName val="TB_내역서"/>
      <sheetName val="철탑"/>
      <sheetName val="제철"/>
      <sheetName val="시행예산"/>
      <sheetName val="표지"/>
      <sheetName val="구역화물"/>
      <sheetName val="골조시행"/>
      <sheetName val="토공집계"/>
      <sheetName val="1호인버트수량"/>
      <sheetName val="견적내역"/>
      <sheetName val="여과지동"/>
      <sheetName val="산출내역서집계표"/>
      <sheetName val="Summary Sheets"/>
      <sheetName val="5지구단위"/>
      <sheetName val="70%"/>
      <sheetName val="토공사"/>
      <sheetName val="중간_____기착지"/>
      <sheetName val="1.2 동력설비 부하계산서"/>
      <sheetName val="1.1 부하집계표"/>
      <sheetName val="수리계산(2016)"/>
      <sheetName val="용량(1-2)"/>
      <sheetName val="YM-IL1"/>
      <sheetName val="원형맨홀수량"/>
      <sheetName val="총투입계"/>
      <sheetName val="C3"/>
      <sheetName val="일위대가목록"/>
      <sheetName val="역T형옹벽단위수량"/>
      <sheetName val="부하LOAD"/>
      <sheetName val="허용전류-IEC DATA"/>
      <sheetName val="제경비율조정계수"/>
      <sheetName val="6.콘덴서"/>
      <sheetName val="부표총괄표"/>
      <sheetName val="MCC제원"/>
      <sheetName val="하부철근수량"/>
      <sheetName val="LOPCALC"/>
      <sheetName val="설계서을"/>
      <sheetName val="부하(반월)"/>
      <sheetName val="직접경비호표"/>
      <sheetName val="약품공급2"/>
      <sheetName val="단가산출서(기계)"/>
      <sheetName val="공문(신)"/>
      <sheetName val="EQUIP-H"/>
      <sheetName val="부안일위"/>
      <sheetName val="구조물공"/>
      <sheetName val="T6-6(2)"/>
      <sheetName val="내역집계표_소방"/>
      <sheetName val="DATA (2)"/>
      <sheetName val="I.설계조건"/>
      <sheetName val="경비"/>
      <sheetName val="ECOD10"/>
      <sheetName val="1.설계기Í"/>
      <sheetName val="산출2-기기동력"/>
      <sheetName val="gr_val"/>
      <sheetName val="gr_sum"/>
      <sheetName val="1련박스"/>
      <sheetName val="2차분공정표"/>
      <sheetName val="준공사진"/>
      <sheetName val="내역(전체)"/>
      <sheetName val="공사비명세서"/>
      <sheetName val="98수문일위"/>
      <sheetName val="견적 세부내역서"/>
      <sheetName val="견적서-골조공사"/>
      <sheetName val="중기(목록)"/>
      <sheetName val="일위대가(목록)"/>
      <sheetName val="산근(목록)"/>
      <sheetName val="단가표 (2)"/>
      <sheetName val="공사비증감"/>
      <sheetName val="각종양식"/>
      <sheetName val="산출근거1"/>
      <sheetName val="노임단가(2006하)"/>
      <sheetName val="아스_노면절삭"/>
      <sheetName val="단_box"/>
      <sheetName val="3련_BOX"/>
      <sheetName val="현북"/>
      <sheetName val="03년상반기장비부표"/>
      <sheetName val="공감비"/>
      <sheetName val="조작대(1연)"/>
      <sheetName val="3CHBDC"/>
      <sheetName val="1. 설계조건 2.단면가정 3. 하중계산"/>
      <sheetName val="DATA 입력란"/>
      <sheetName val="증감내역서"/>
      <sheetName val="투찰추정"/>
      <sheetName val="예산내역서"/>
      <sheetName val="CPM챠트"/>
      <sheetName val="단가산출서"/>
      <sheetName val="Sheet6"/>
      <sheetName val="일위대가집계표"/>
      <sheetName val="UNIT"/>
      <sheetName val="허용전류-IEC"/>
      <sheetName val="선로정수"/>
      <sheetName val="PAD TR보호대기초"/>
      <sheetName val="출력X"/>
      <sheetName val="원가입력"/>
      <sheetName val="횡배수관토공수량"/>
      <sheetName val="참조(X)"/>
      <sheetName val="b_yesan"/>
      <sheetName val="외주가공"/>
      <sheetName val="노집"/>
      <sheetName val="금액내역서"/>
      <sheetName val="심사계산"/>
      <sheetName val="심사물량"/>
      <sheetName val="Deduction"/>
      <sheetName val="other"/>
      <sheetName val="2003상반기노임기준"/>
      <sheetName val="계화배수"/>
      <sheetName val="고압허용전류(KS)"/>
      <sheetName val="전선관굵기산정"/>
      <sheetName val="접지선의정의"/>
      <sheetName val="저압허용전류(IEC)"/>
      <sheetName val="케이블(6)"/>
      <sheetName val="설변내역서"/>
      <sheetName val="총괄집계(2차)"/>
      <sheetName val="화전내"/>
      <sheetName val="기본입력"/>
      <sheetName val="단위단가"/>
      <sheetName val="교대(A1)"/>
      <sheetName val="ELECTRIC"/>
      <sheetName val="SHEET PILE단가"/>
      <sheetName val="전기설계변경"/>
      <sheetName val="hvac(제어동)"/>
      <sheetName val="GEN"/>
      <sheetName val="FD"/>
      <sheetName val="LD"/>
      <sheetName val="AV시스템"/>
      <sheetName val="가설공사"/>
      <sheetName val="FND3"/>
      <sheetName val="UG1"/>
      <sheetName val="TRENCH"/>
      <sheetName val="ITB COST"/>
      <sheetName val="철거산출근거"/>
      <sheetName val="TOEC"/>
      <sheetName val="소상 &quot;1&quot;"/>
      <sheetName val=" 내역"/>
      <sheetName val="99노임기준"/>
      <sheetName val="흄관수량D600"/>
      <sheetName val="맨홀수량산출(1.0×1.0×2.5)"/>
      <sheetName val="36+45-113-18+19+20I"/>
      <sheetName val="기본단가표"/>
      <sheetName val="물량산출근거"/>
      <sheetName val="물가시세"/>
      <sheetName val="수로단위수량"/>
      <sheetName val="Sheet1(X)"/>
      <sheetName val="설계"/>
      <sheetName val="tggwan(mac)"/>
      <sheetName val="조㽟Ĵ_x0000_"/>
      <sheetName val="시추주상도"/>
      <sheetName val="대비2"/>
      <sheetName val="환율"/>
      <sheetName val="8.4전기트레이"/>
      <sheetName val="8.5계측트레이"/>
      <sheetName val="2.부하본문"/>
      <sheetName val="3.3간선계산"/>
      <sheetName val="단면치수"/>
      <sheetName val="작성기준"/>
      <sheetName val="원가기준정보"/>
      <sheetName val="원가배부작업시간"/>
      <sheetName val="노임기준"/>
      <sheetName val="기기리스트"/>
      <sheetName val="H-PILE수량집계"/>
      <sheetName val="일일근태현황"/>
      <sheetName val="설계예산서"/>
      <sheetName val="ET2TOT"/>
      <sheetName val="기술자료 (연수)"/>
      <sheetName val="S0"/>
      <sheetName val="FANDBS"/>
      <sheetName val="GRDATA"/>
      <sheetName val="SHAFTDBSE"/>
      <sheetName val="Eq. Mobilization"/>
      <sheetName val="Tables"/>
      <sheetName val="90.03실행 "/>
      <sheetName val="네고율"/>
      <sheetName val="내역서을지"/>
      <sheetName val="성남여성복지내역"/>
      <sheetName val="원가계산서(남측)"/>
      <sheetName val="전차선로 물량표"/>
      <sheetName val="3.현장배치"/>
      <sheetName val="FCU (2)"/>
      <sheetName val="VENDOR LIST"/>
      <sheetName val="공통비"/>
      <sheetName val="10월장비가동월보"/>
      <sheetName val="삼성전기"/>
      <sheetName val="토목공종세부집계"/>
      <sheetName val="VXXXXX"/>
      <sheetName val="기준단가"/>
      <sheetName val="산출단가"/>
      <sheetName val="목록"/>
      <sheetName val="이토변실(A3-LINE)"/>
      <sheetName val="우수공"/>
      <sheetName val="설계가"/>
      <sheetName val="A"/>
      <sheetName val="7.노임단가"/>
      <sheetName val="버스운행안내"/>
      <sheetName val="예방접종계획"/>
      <sheetName val="근태계획서"/>
      <sheetName val="가정조건"/>
      <sheetName val="DHEQSUPT"/>
      <sheetName val="품셈1-17"/>
      <sheetName val="기자재단가조사서"/>
      <sheetName val="동원인원"/>
      <sheetName val="장비집계"/>
      <sheetName val="나뚜루"/>
      <sheetName val="9,10월신제품 (2)"/>
      <sheetName val="LANGUAGE"/>
      <sheetName val="공통단가"/>
      <sheetName val="운반비"/>
      <sheetName val="제잡비(본선)"/>
      <sheetName val="내역(입찰)"/>
      <sheetName val="제직재"/>
      <sheetName val="예산M11A"/>
      <sheetName val="민감도"/>
      <sheetName val="C1"/>
      <sheetName val="일집"/>
      <sheetName val="2002상반기노임기준"/>
      <sheetName val="정렬"/>
      <sheetName val="장부(05상)"/>
      <sheetName val="기계경비일람"/>
      <sheetName val="G_R300경비2"/>
      <sheetName val="4-7_중앙전기실(노임단가)2"/>
      <sheetName val="인건비_1"/>
      <sheetName val="11_1_단면hwp1"/>
      <sheetName val="Customer_Databas1"/>
      <sheetName val="노원열병합__건축공사기성내역서1"/>
      <sheetName val="G_R300°æºñ1"/>
      <sheetName val="단가_1"/>
      <sheetName val="DATA_입력부1"/>
      <sheetName val="1차_내역서"/>
      <sheetName val="TRE_TABLE1"/>
      <sheetName val="2_냉난방설비공사1"/>
      <sheetName val="7_자동제어공사1"/>
      <sheetName val="신규_수주분(사용자_정의)"/>
      <sheetName val="단가_및_재료비1"/>
      <sheetName val="1_설계조건1"/>
      <sheetName val="제잡비_산출내역(실적공사비)1"/>
      <sheetName val="4-7_Áß¾ÓÀü±â½Ç(³ëÀÓ´Ü°¡)"/>
      <sheetName val="11_1_´Ü¸éhwp"/>
      <sheetName val="ÀÎ°Çºñ_"/>
      <sheetName val="1Â÷_³»¿ª¼­"/>
      <sheetName val="´Ü°¡_"/>
      <sheetName val="변압기_및_발전기_용량1"/>
      <sheetName val="CATCH_BASIN"/>
      <sheetName val="2_가정단면"/>
      <sheetName val="플랜트_설치"/>
      <sheetName val="Sheet1_(2)1"/>
      <sheetName val="단면_(2)"/>
      <sheetName val="3_하중산정4_지지력"/>
      <sheetName val="토_적_표1"/>
      <sheetName val="제출내역_(2)"/>
      <sheetName val="중기조종사_단위단가"/>
      <sheetName val="관기성공_내"/>
      <sheetName val="2000,9월_일위"/>
      <sheetName val="실행내역서_"/>
      <sheetName val="BSD_(2)"/>
      <sheetName val="일위대가_(100%)"/>
      <sheetName val="WEIGHT_LIST"/>
      <sheetName val="산#2-1_(2)"/>
      <sheetName val="8_2TON"/>
      <sheetName val="6PILE__(돌출)"/>
      <sheetName val="경__비_"/>
      <sheetName val="실행내역_"/>
      <sheetName val="전선_및_전선관"/>
      <sheetName val="2001년_건설노임"/>
      <sheetName val="수목데이타_"/>
      <sheetName val="효성CB_1P기초"/>
      <sheetName val="DESIGN_CRITERIA"/>
      <sheetName val="토공(우물통,기타)_"/>
      <sheetName val="노무비_"/>
      <sheetName val="2__공원조도(전통공원)"/>
      <sheetName val="10_공통-노임단가"/>
      <sheetName val="원가계산서_"/>
      <sheetName val="6__직접경비"/>
      <sheetName val="Manual_Valve_List"/>
      <sheetName val="Noname_1"/>
      <sheetName val="총_괄_표"/>
      <sheetName val="참고_1"/>
      <sheetName val="ZONE_1"/>
      <sheetName val="기존단가_(2)"/>
      <sheetName val="11_자재단가"/>
      <sheetName val="빌딩_안내"/>
      <sheetName val="남양시작동자105노65기1_3화1_2"/>
      <sheetName val="매매"/>
      <sheetName val="설계내역2"/>
      <sheetName val="bearing"/>
      <sheetName val="BOX규격및 설계조건입력"/>
      <sheetName val="내촌육교방음벽수량집계표"/>
      <sheetName val="견적대비 견적서"/>
      <sheetName val="공사비집계"/>
      <sheetName val="산출근거 (세도)"/>
      <sheetName val="전체공사"/>
      <sheetName val="2010공임"/>
      <sheetName val="기중"/>
      <sheetName val="기계실냉난방"/>
      <sheetName val="열린교실"/>
      <sheetName val=" 냉각수펌프"/>
      <sheetName val="배수통관(좌)"/>
      <sheetName val="산출내역서"/>
      <sheetName val="계정"/>
      <sheetName val="가로등내역서"/>
      <sheetName val="법면"/>
      <sheetName val="중기일위대가"/>
      <sheetName val="배수공1"/>
      <sheetName val="98태백"/>
      <sheetName val="2.1중기사용목차"/>
      <sheetName val="상부§"/>
      <sheetName val="21301동"/>
      <sheetName val="단가_및__x0000__x0000_Ԁ"/>
      <sheetName val="FOB발"/>
      <sheetName val="FAB별"/>
      <sheetName val="스포회원매출"/>
      <sheetName val="LEGEND"/>
      <sheetName val="기초단가"/>
      <sheetName val="노임조서"/>
      <sheetName val="보도공제면적"/>
      <sheetName val="기계경비산출기_x0000_"/>
      <sheetName val="-배수구조_x0005__x0000__x0000_"/>
      <sheetName val="총괄변경내역서"/>
      <sheetName val="R&amp;D"/>
      <sheetName val="유림골조"/>
      <sheetName val="단위수량-2"/>
      <sheetName val="CTEMCOST"/>
      <sheetName val="SCHEDULE"/>
      <sheetName val="PANEL가격"/>
      <sheetName val="계장 집계"/>
      <sheetName val="금액결정"/>
      <sheetName val="구의33고"/>
      <sheetName val="투찰판"/>
      <sheetName val="5"/>
      <sheetName val="KPI sheet"/>
      <sheetName val="FREIGHT DE COPACKERS"/>
      <sheetName val="DVS-1"/>
      <sheetName val="Sch7a (토요일)"/>
      <sheetName val="stdd costBPCS"/>
      <sheetName val="Movement of TB"/>
      <sheetName val="BS Export"/>
      <sheetName val=" new Codes used"/>
      <sheetName val="Code Tables"/>
      <sheetName val="출입구총집계"/>
      <sheetName val="설계서"/>
      <sheetName val="원가 계산서"/>
      <sheetName val="6차실행(승인)"/>
      <sheetName val="집계"/>
      <sheetName val="설계명세"/>
      <sheetName val="화산경계"/>
      <sheetName val="2000상반기노임"/>
      <sheetName val="수목단가"/>
      <sheetName val="시설수량표"/>
      <sheetName val="식재수량표"/>
      <sheetName val="품셈TABLE"/>
      <sheetName val="재료비노무비"/>
      <sheetName val="자  재"/>
      <sheetName val="건축외주"/>
      <sheetName val="인원"/>
      <sheetName val="날개벽(시점좌측)"/>
      <sheetName val="CAL(1)."/>
      <sheetName val="명곡교 강교"/>
      <sheetName val="6.입력자료"/>
      <sheetName val="wing"/>
      <sheetName val="낙석방지책"/>
      <sheetName val="기안"/>
      <sheetName val="10.공통-노ԯ_x0000_缀"/>
      <sheetName val="10.공통-노頀亁_xdc00_"/>
      <sheetName val="평당원가"/>
      <sheetName val="BLOCK(1)"/>
      <sheetName val="CAL."/>
      <sheetName val="계약내역서"/>
      <sheetName val="원본"/>
      <sheetName val="방음벽기초"/>
      <sheetName val="정산설계"/>
      <sheetName val="통신물량"/>
      <sheetName val="내역전기"/>
      <sheetName val="전㑈ď鎀"/>
      <sheetName val="기계경비_시간당_"/>
      <sheetName val="JUCK"/>
      <sheetName val="물량산출"/>
      <sheetName val="001"/>
      <sheetName val="총계"/>
      <sheetName val="Macro(전기)"/>
      <sheetName val="단가(1)"/>
      <sheetName val="DIAPHRAGM"/>
      <sheetName val="sum"/>
      <sheetName val="CABLE"/>
      <sheetName val="매설지선굴착"/>
      <sheetName val="산근"/>
      <sheetName val="관급자재"/>
      <sheetName val="변경관급자재"/>
      <sheetName val="견적을Ԁ"/>
      <sheetName val="견적을_x0000_"/>
      <sheetName val="전직종(노임က_x0000_䠀"/>
      <sheetName val="DS기성최종"/>
      <sheetName val="DS설변내역서"/>
      <sheetName val="공사원가계산서(총괄)"/>
      <sheetName val="기숙사본건물도급내역"/>
      <sheetName val="콘크리트측구연ე"/>
      <sheetName val="콘크리트측구연_x0006_"/>
      <sheetName val="조경"/>
      <sheetName val="자재대"/>
      <sheetName val="측량요율"/>
      <sheetName val="포장면적산출"/>
      <sheetName val="전직종(노임딈㩧0"/>
      <sheetName val="전직종(노임딊㩧0"/>
      <sheetName val="전직종(노임堌᬴怀"/>
      <sheetName val="전직종(노임堌᬴堀"/>
      <sheetName val="공조沈4"/>
      <sheetName val="공조軰_x0014_"/>
      <sheetName val="공조鉐_x001e_"/>
      <sheetName val="공조_x001e_"/>
      <sheetName val="공조議_x001e_"/>
      <sheetName val="공조滘C"/>
      <sheetName val="공조_x0005__x0000_"/>
      <sheetName val="공조焸F"/>
      <sheetName val="공조닑⿱"/>
      <sheetName val="CAB_OD"/>
      <sheetName val="날개벽(TYPE3)"/>
      <sheetName val="용수량(생활용수)"/>
      <sheetName val="2@ BOX"/>
      <sheetName val="참조(2)"/>
      <sheetName val="기계"/>
      <sheetName val="단가현황"/>
      <sheetName val="총괄내역단가"/>
      <sheetName val="우각부보강"/>
      <sheetName val="삭제금지단가"/>
      <sheetName val="PumpSpec"/>
      <sheetName val="전제"/>
      <sheetName val="HVAC"/>
      <sheetName val="인구"/>
      <sheetName val="SLAB"/>
      <sheetName val="포장_x0000_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/>
      <sheetData sheetId="1082" refreshError="1"/>
      <sheetData sheetId="1083" refreshError="1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/>
      <sheetData sheetId="129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선(일반동력)"/>
      <sheetName val="Macro(차단기)"/>
      <sheetName val="Macro(전선)"/>
      <sheetName val="Macro(전동기)"/>
      <sheetName val="변압기(전등,전열)"/>
      <sheetName val="laroux1"/>
      <sheetName val="데이타"/>
      <sheetName val="DATA"/>
      <sheetName val="간선계산서"/>
      <sheetName val="진주방향"/>
      <sheetName val="input"/>
      <sheetName val="전선 및 전선관"/>
      <sheetName val="노임단가"/>
      <sheetName val="자재단가비교표"/>
      <sheetName val="기본"/>
      <sheetName val="내역서"/>
    </sheetNames>
    <sheetDataSet>
      <sheetData sheetId="0"/>
      <sheetData sheetId="1"/>
      <sheetData sheetId="2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단면"/>
      <sheetName val="RAHMEN"/>
      <sheetName val="SAP(W.S.D)"/>
      <sheetName val="SAP(U.S.D)"/>
      <sheetName val="seis1"/>
      <sheetName val="SAP(SEISMIC)"/>
      <sheetName val="하중조합"/>
      <sheetName val="단면력"/>
      <sheetName val="사용성검토"/>
      <sheetName val="우각부보강"/>
      <sheetName val="기초지지력검토"/>
      <sheetName val="말뚝하중산정"/>
      <sheetName val="저판설계"/>
      <sheetName val="날개벽"/>
    </sheetNames>
    <sheetDataSet>
      <sheetData sheetId="0" refreshError="1"/>
      <sheetData sheetId="1" refreshError="1">
        <row r="7">
          <cell r="AL7">
            <v>1.2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REP-NG"/>
      <sheetName val="내역서"/>
      <sheetName val="공사원가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데이타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TABLE"/>
      <sheetName val="공사원가계산서"/>
      <sheetName val="조명시설"/>
      <sheetName val="225-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ilch"/>
      <sheetName val="계산근거"/>
      <sheetName val="IMP(MAIN)"/>
      <sheetName val="IMP (REACTOR)"/>
      <sheetName val="데이타"/>
      <sheetName val="DATA"/>
      <sheetName val="단가"/>
      <sheetName val="시설물일위"/>
      <sheetName val="부대내역"/>
      <sheetName val="Y-WORK"/>
      <sheetName val="DATA1"/>
      <sheetName val="을"/>
      <sheetName val="정부노임단가"/>
      <sheetName val="LIST"/>
      <sheetName val="TABLE"/>
      <sheetName val="전기일위대가"/>
      <sheetName val="하수급견적대비"/>
      <sheetName val="실행철강하도"/>
      <sheetName val="경비2내역"/>
      <sheetName val="일위대가-1"/>
      <sheetName val="3BL공동구 수량"/>
      <sheetName val="단면가정"/>
      <sheetName val="설계조건"/>
      <sheetName val="YES-IL"/>
      <sheetName val="BQ"/>
      <sheetName val="물가"/>
      <sheetName val="TEL"/>
      <sheetName val="부대대비"/>
      <sheetName val="냉연집계"/>
      <sheetName val="내역"/>
      <sheetName val="내역서"/>
      <sheetName val="b_balju_cho"/>
      <sheetName val="Sheet4"/>
      <sheetName val="설계명세서"/>
      <sheetName val="도급정산"/>
      <sheetName val="물가대비표"/>
      <sheetName val="요율"/>
      <sheetName val="일위대가목차"/>
      <sheetName val="가로등기초"/>
      <sheetName val="49단가"/>
      <sheetName val="48단가"/>
      <sheetName val="2F 회의실견적(5_14 일대)"/>
      <sheetName val="20관리비율"/>
      <sheetName val="공사비 내역 (가)"/>
      <sheetName val="예산M12A"/>
      <sheetName val="BSD (2)"/>
      <sheetName val="음성cable"/>
      <sheetName val="공사진행"/>
      <sheetName val="3.1.4 F-FR8"/>
      <sheetName val="을지"/>
      <sheetName val="기계내역"/>
      <sheetName val="원형맨홀수량"/>
      <sheetName val="SORCE1"/>
      <sheetName val="가시설단위수량"/>
      <sheetName val="단위수량"/>
      <sheetName val="수량산출기초(케블등)"/>
      <sheetName val="차액보증"/>
      <sheetName val="대비"/>
      <sheetName val="수량산출서"/>
      <sheetName val="맨홀수량집계"/>
      <sheetName val="날개벽"/>
      <sheetName val="Proposal"/>
      <sheetName val="h-013211-2"/>
      <sheetName val="BID"/>
      <sheetName val="건축원가계산서"/>
      <sheetName val="일위대가목록"/>
      <sheetName val="작성"/>
      <sheetName val="투자효율분석"/>
      <sheetName val="일위대가"/>
      <sheetName val="ITEM"/>
      <sheetName val="우각부보강"/>
      <sheetName val="MOTOR"/>
      <sheetName val="1단계"/>
      <sheetName val="SLAB"/>
      <sheetName val="ABUT수량-A1"/>
      <sheetName val="월선수금"/>
      <sheetName val="노원열병합  건축공사기성내역서"/>
      <sheetName val="날개벽(시점좌측)"/>
      <sheetName val="공사비집계"/>
      <sheetName val="직노"/>
      <sheetName val="일위대가표"/>
      <sheetName val="노임단가"/>
      <sheetName val="노무비"/>
      <sheetName val=" 견적서"/>
      <sheetName val="노임"/>
      <sheetName val="단가대비표"/>
      <sheetName val="XL4Poppy"/>
      <sheetName val="세부내역서"/>
      <sheetName val="Sheet1"/>
      <sheetName val="수량산출"/>
      <sheetName val="danga"/>
      <sheetName val="정산내역"/>
      <sheetName val="Sheet5"/>
      <sheetName val="전기품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원가계산서"/>
      <sheetName val="설계예시"/>
      <sheetName val="전선 및 전선관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Y-WORK"/>
      <sheetName val="설비"/>
      <sheetName val="70%"/>
      <sheetName val="물가자료"/>
      <sheetName val="c_balju"/>
      <sheetName val="단가및재료비"/>
      <sheetName val="2공구산출내역"/>
      <sheetName val="부하계산서"/>
      <sheetName val="단가"/>
      <sheetName val="시설물일위"/>
      <sheetName val="견적서"/>
      <sheetName val="일위대가(가설)"/>
      <sheetName val="단가산출서"/>
      <sheetName val="BQ"/>
      <sheetName val="예산명세서"/>
      <sheetName val="Sheet3"/>
      <sheetName val="용산1(해보)"/>
      <sheetName val="데리네이타현황"/>
      <sheetName val="ilch"/>
      <sheetName val="WORK"/>
      <sheetName val="암거단위-1련"/>
      <sheetName val="부대내역"/>
      <sheetName val="차액보증"/>
      <sheetName val="간접"/>
      <sheetName val="개요"/>
      <sheetName val="가공비"/>
      <sheetName val="기둥(원형)"/>
      <sheetName val="원가계산서 "/>
      <sheetName val="토목검측서"/>
      <sheetName val="단중표"/>
      <sheetName val="일위대가목록"/>
      <sheetName val="기초단가"/>
      <sheetName val="일위대가(계측기설치)"/>
      <sheetName val="A-4"/>
      <sheetName val="총 원가계산"/>
      <sheetName val="토공집계표"/>
      <sheetName val="삼원"/>
      <sheetName val="그린"/>
      <sheetName val="한창-을"/>
      <sheetName val="내역"/>
      <sheetName val="품셈"/>
      <sheetName val="수량산출"/>
      <sheetName val="참조"/>
      <sheetName val="TABLE"/>
      <sheetName val="DATA"/>
      <sheetName val="데이타"/>
      <sheetName val="D-3503"/>
      <sheetName val="SLAB"/>
      <sheetName val="Sensitivity"/>
      <sheetName val="Testing"/>
      <sheetName val="SHEET1"/>
      <sheetName val="익산"/>
      <sheetName val="설계명세서"/>
      <sheetName val="자료입력"/>
      <sheetName val="중기산출"/>
      <sheetName val="IMP(MAIN)"/>
      <sheetName val="IMP (REACTOR)"/>
      <sheetName val="부하(성남)"/>
      <sheetName val="투자효율분석"/>
      <sheetName val="기별(종합)"/>
      <sheetName val="도급FORM"/>
      <sheetName val="노임"/>
      <sheetName val="설계내역일위"/>
      <sheetName val="PREFACE"/>
      <sheetName val="노임(1차)"/>
      <sheetName val="내역서"/>
      <sheetName val="직노"/>
      <sheetName val="data2"/>
      <sheetName val="Sheet15"/>
      <sheetName val="b_balju"/>
      <sheetName val="원형맨홀수량"/>
      <sheetName val="우각부보강"/>
      <sheetName val="약품설비"/>
      <sheetName val="단가조사"/>
      <sheetName val="BOQ"/>
      <sheetName val="일위대가"/>
      <sheetName val="SORCE1"/>
      <sheetName val="가시설단위수량"/>
      <sheetName val="단위수량"/>
      <sheetName val="MOTOR"/>
      <sheetName val="공예율"/>
      <sheetName val="DWG-CAB-I"/>
      <sheetName val="일용노임단가"/>
      <sheetName val="일위대가목차"/>
      <sheetName val="일위대가표"/>
      <sheetName val="토목품셈"/>
      <sheetName val="가도공"/>
      <sheetName val="당초명세(평)"/>
      <sheetName val="토사(PE)"/>
      <sheetName val="경비산출"/>
      <sheetName val="DATE"/>
      <sheetName val="골조시행"/>
      <sheetName val="전기"/>
      <sheetName val="예산내역"/>
      <sheetName val="총괄수지표"/>
      <sheetName val="코드표"/>
      <sheetName val="노임단가"/>
      <sheetName val="CT "/>
      <sheetName val="정부노임단가"/>
      <sheetName val="건축내역"/>
      <sheetName val="쌍송교"/>
      <sheetName val="적용기준"/>
      <sheetName val="3BL공동구 수량"/>
      <sheetName val="일위대가집계"/>
      <sheetName val="전기일위대가"/>
      <sheetName val="맨홀수량산출"/>
      <sheetName val="비교표"/>
      <sheetName val="사용자정의"/>
      <sheetName val="제품표준규격"/>
      <sheetName val="철거산출근거"/>
      <sheetName val="램머"/>
      <sheetName val="기계경비(시간당)"/>
      <sheetName val="외주"/>
      <sheetName val="견적"/>
      <sheetName val="이월"/>
      <sheetName val="기성"/>
      <sheetName val="기초공"/>
      <sheetName val="BOX복구단위수량"/>
      <sheetName val="22신설수량"/>
      <sheetName val="도급예산내역서봉투"/>
      <sheetName val="공사원가계산서"/>
      <sheetName val="도급예산내역서총괄표"/>
      <sheetName val="설계산출기초"/>
      <sheetName val="운반비산출"/>
      <sheetName val="을부담운반비"/>
      <sheetName val="설계산출표지"/>
      <sheetName val="문학간접"/>
      <sheetName val="토목내역서 (도급단가)"/>
      <sheetName val="내역표지"/>
      <sheetName val="약품공급2"/>
      <sheetName val="선금급신청서"/>
      <sheetName val="일반맨홀수량집계(A-7 LINE)"/>
      <sheetName val="BEND LOSS"/>
      <sheetName val="당사"/>
      <sheetName val="Sheet10"/>
      <sheetName val="실행"/>
      <sheetName val="준검 내역서"/>
      <sheetName val="#REF"/>
      <sheetName val="1공구내역서(1)"/>
      <sheetName val="내역서2안"/>
      <sheetName val="원가"/>
      <sheetName val="Site Expenses"/>
      <sheetName val="작업일보"/>
      <sheetName val="교량전기"/>
      <sheetName val="CODE"/>
      <sheetName val="통합"/>
      <sheetName val="공통가설공사"/>
      <sheetName val="자료(통합)"/>
      <sheetName val="대상공사(조달청)"/>
      <sheetName val="품셈표"/>
      <sheetName val="내역서 "/>
      <sheetName val="철콘(입찰결과)"/>
      <sheetName val="000000"/>
      <sheetName val="노임 단가"/>
      <sheetName val="danga"/>
      <sheetName val="공사개요"/>
      <sheetName val="도로경계블럭단위수량"/>
      <sheetName val="도로경계블럭단위토공"/>
      <sheetName val="L형측구단위수량"/>
      <sheetName val="L형측구연장조서"/>
      <sheetName val="금액내역서"/>
      <sheetName val="단가목록"/>
      <sheetName val="보건노"/>
      <sheetName val="BOX수량"/>
      <sheetName val="대가"/>
      <sheetName val="Sheet1 (2)"/>
      <sheetName val="MYUN(MAC)"/>
      <sheetName val="guard(mac)"/>
      <sheetName val="tggwan(mac)"/>
      <sheetName val="북방3터널"/>
      <sheetName val="토공수량산출"/>
      <sheetName val="토적계산서"/>
      <sheetName val="참조 (2)"/>
      <sheetName val="산출기초"/>
      <sheetName val="일반맨홀수량집계"/>
      <sheetName val="Baby일위대가"/>
      <sheetName val="토목공종세부"/>
      <sheetName val="Total"/>
      <sheetName val="별표 "/>
      <sheetName val="주공 갑지"/>
      <sheetName val="A"/>
      <sheetName val="기초코드"/>
      <sheetName val="일위(PN)"/>
      <sheetName val="type-F"/>
      <sheetName val="경비2내역"/>
      <sheetName val=""/>
      <sheetName val="중기일위대가"/>
      <sheetName val="토목"/>
      <sheetName val="가로등내역서"/>
      <sheetName val="자재대"/>
      <sheetName val="GI-LIST"/>
      <sheetName val="물가대비표"/>
      <sheetName val="횡배수관설치현황"/>
      <sheetName val="6PILE  (돌출)"/>
      <sheetName val="말뚝지지력산정"/>
      <sheetName val="입찰안"/>
      <sheetName val="진주방향"/>
      <sheetName val="가로등기초"/>
      <sheetName val="CONCRETE"/>
      <sheetName val="N賃率-職"/>
      <sheetName val="특수선일위대가"/>
      <sheetName val="단가 및 재료비"/>
      <sheetName val="Sheet4"/>
      <sheetName val="저수조"/>
      <sheetName val="1000 DB구축 부표"/>
      <sheetName val="내역-2"/>
      <sheetName val="통장출금액"/>
      <sheetName val="INPUT"/>
      <sheetName val="이름정의"/>
      <sheetName val="중기손료"/>
      <sheetName val="설계조건"/>
      <sheetName val="안정계산"/>
      <sheetName val="단면검토"/>
      <sheetName val="YES-T"/>
      <sheetName val="정렬"/>
      <sheetName val="구조물철거타공정이월"/>
      <sheetName val="3.하중산정4.지지력"/>
      <sheetName val="ABUT수량-A1"/>
      <sheetName val="단가조사서"/>
      <sheetName val="목차"/>
      <sheetName val="wall"/>
      <sheetName val="변화치수"/>
      <sheetName val="화산경계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"/>
      <sheetName val="3BL공동구 수량"/>
      <sheetName val="비교표"/>
      <sheetName val="BQ"/>
      <sheetName val="전기일위대가"/>
      <sheetName val="WORK"/>
      <sheetName val="단가"/>
      <sheetName val="시설물일위"/>
      <sheetName val="기계내역"/>
      <sheetName val="단면(RW1)"/>
      <sheetName val="소비자가"/>
      <sheetName val="ilch"/>
      <sheetName val="A-4"/>
      <sheetName val="IMP(MAIN)"/>
      <sheetName val="IMP (REACTOR)"/>
      <sheetName val="설계조건"/>
      <sheetName val="날개벽(TYPE3)"/>
      <sheetName val="차액보증"/>
      <sheetName val="일위대가"/>
      <sheetName val="오산갈곳"/>
      <sheetName val="맨홀수량집계"/>
      <sheetName val="YES"/>
      <sheetName val="경비2내역"/>
      <sheetName val="현장관리비내역서"/>
      <sheetName val="안정계산"/>
      <sheetName val="단면검토"/>
      <sheetName val="정부노임단가"/>
      <sheetName val="데이타"/>
      <sheetName val="DATA1"/>
      <sheetName val="단면 (2)"/>
      <sheetName val="부대내역"/>
      <sheetName val="조명율표"/>
      <sheetName val="전압강하계산"/>
      <sheetName val="일용노임단가"/>
      <sheetName val="수량산출"/>
      <sheetName val="내역서"/>
      <sheetName val="일위대가목록"/>
      <sheetName val="직노"/>
      <sheetName val="토목내역"/>
      <sheetName val="I一般比"/>
      <sheetName val="자재단가비교표"/>
      <sheetName val="Sheet2"/>
      <sheetName val="날개벽"/>
      <sheetName val="자재단가표"/>
      <sheetName val="일집"/>
      <sheetName val="일위"/>
      <sheetName val="월선수금"/>
      <sheetName val="일위대가목차"/>
      <sheetName val="방송노임"/>
      <sheetName val="단면가정"/>
      <sheetName val="부재력정리"/>
      <sheetName val="노무"/>
      <sheetName val="단가산출집계"/>
      <sheetName val="교각계산"/>
      <sheetName val="단가표 "/>
      <sheetName val="기둥(원형)"/>
      <sheetName val="Sheet4"/>
      <sheetName val="집1"/>
      <sheetName val="토공계산서(부체도로)"/>
      <sheetName val="지장물C"/>
      <sheetName val="BLOCK(1)"/>
      <sheetName val="을"/>
      <sheetName val="포장복구집계"/>
      <sheetName val="Testing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조명시설"/>
      <sheetName val="소업1교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산출내역서집계표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수주현황2월"/>
      <sheetName val="토공유동표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방음벽 기초 일반수량"/>
      <sheetName val="I.설계조건"/>
      <sheetName val="단면치수"/>
      <sheetName val="IP좌표"/>
      <sheetName val="sw1"/>
      <sheetName val="NOMUBI"/>
      <sheetName val="NEYOK"/>
      <sheetName val="보차도경계석"/>
      <sheetName val="woo(mac)"/>
      <sheetName val="2F 회의실견적(5_14 일대)"/>
      <sheetName val="CONCRETE"/>
      <sheetName val="TABLE"/>
      <sheetName val="SORCE1"/>
      <sheetName val="가시설단위수량"/>
      <sheetName val="D-3503"/>
      <sheetName val="General Data"/>
      <sheetName val="단위세대"/>
      <sheetName val="Macro(전선)"/>
      <sheetName val="부하(성남)"/>
      <sheetName val="물량산출근거"/>
      <sheetName val="DATA(BAC)"/>
      <sheetName val="일반맨홀수량집계"/>
      <sheetName val="ATS단가"/>
      <sheetName val="노원열병합  건축공사기성내역서"/>
      <sheetName val="DATE"/>
      <sheetName val="내부부하"/>
      <sheetName val="목차"/>
      <sheetName val="sum1 (2)"/>
      <sheetName val="토공(완충)"/>
      <sheetName val="J直材4"/>
      <sheetName val="SE-611"/>
      <sheetName val="품의서"/>
      <sheetName val="물가시세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설산1.나"/>
      <sheetName val="본사S"/>
      <sheetName val="노무비 근거"/>
      <sheetName val="Site Expenses"/>
      <sheetName val="전체"/>
      <sheetName val="공통(20-91)"/>
      <sheetName val="TYPE-A"/>
      <sheetName val="공사비집계"/>
      <sheetName val="TEL"/>
      <sheetName val="예산서"/>
      <sheetName val="계산근거"/>
      <sheetName val="차도조도계산"/>
      <sheetName val="을 2"/>
      <sheetName val="을 1"/>
      <sheetName val="통합"/>
      <sheetName val="견적서세부내용"/>
      <sheetName val="견적내용입력"/>
      <sheetName val="발신정보"/>
      <sheetName val="변화치수"/>
      <sheetName val="IMPEADENCE MAP 취수장"/>
      <sheetName val="관람석제출"/>
      <sheetName val="우각부보강"/>
      <sheetName val="설계내역(2001)"/>
      <sheetName val="hvac내역서(제어동)"/>
      <sheetName val="guard(mac)"/>
      <sheetName val="전기"/>
      <sheetName val="건축원가계산서"/>
      <sheetName val="플랜트 설치"/>
      <sheetName val="제원.설계조건"/>
      <sheetName val="type-F"/>
      <sheetName val="SLAB"/>
      <sheetName val="가공비"/>
      <sheetName val="b_balju_cho"/>
      <sheetName val="형식별 개략공사비"/>
      <sheetName val="원형맨홀수량"/>
      <sheetName val="모델링"/>
      <sheetName val="하중계산"/>
      <sheetName val="공통부대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006기계경비산출표"/>
      <sheetName val="단중표"/>
      <sheetName val="c_balju"/>
      <sheetName val="건축내역"/>
      <sheetName val="mcc일위대가"/>
      <sheetName val="단위수량"/>
      <sheetName val="투자효율분석"/>
      <sheetName val="plan&amp;section of foundation"/>
      <sheetName val="design load"/>
      <sheetName val="working load at the btm ft."/>
      <sheetName val="stability check"/>
      <sheetName val="design criteria"/>
      <sheetName val="견적내역"/>
      <sheetName val="보도경계블럭"/>
      <sheetName val="리터팬내장형"/>
      <sheetName val="내역총괄표"/>
      <sheetName val="골조시행"/>
      <sheetName val="설계명세서"/>
      <sheetName val="견"/>
      <sheetName val="5차설계"/>
      <sheetName val="기초공"/>
      <sheetName val="2002계약현황"/>
      <sheetName val="CAL"/>
      <sheetName val="연령현황"/>
      <sheetName val="Project Brief"/>
      <sheetName val="가설공사내역"/>
      <sheetName val="401"/>
      <sheetName val="FUSE_MCB"/>
      <sheetName val="내역1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수량"/>
      <sheetName val="CTEMCOST"/>
      <sheetName val="보합"/>
      <sheetName val="예산명세서"/>
      <sheetName val="우배수"/>
      <sheetName val="맨홀"/>
      <sheetName val="금호"/>
      <sheetName val="49-119"/>
      <sheetName val="연부97-1"/>
      <sheetName val="갑지1"/>
      <sheetName val="구역화물"/>
      <sheetName val="단가일람"/>
      <sheetName val="적용(기계)"/>
      <sheetName val="20관리비율"/>
      <sheetName val="총괄집계표"/>
      <sheetName val="점검총괄"/>
      <sheetName val="자재목록"/>
      <sheetName val="옹벽수량집계"/>
      <sheetName val="BASIC (2)"/>
      <sheetName val="고창터널(고창방향)"/>
      <sheetName val="부속동"/>
      <sheetName val="1차증가원가계산"/>
      <sheetName val="단가조사서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Mc1"/>
      <sheetName val="2000,9월 일위"/>
      <sheetName val="간접비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Summary Sheets"/>
      <sheetName val="일위목록-기"/>
      <sheetName val="6동"/>
      <sheetName val="물량표"/>
      <sheetName val="현장관리비 "/>
      <sheetName val="금액결정"/>
      <sheetName val="견적대비"/>
      <sheetName val="BOX전기내역"/>
      <sheetName val="9-1차이내역"/>
      <sheetName val="설계가"/>
      <sheetName val="할증 "/>
      <sheetName val="조경일람"/>
      <sheetName val="아파트기별"/>
      <sheetName val="공리일"/>
      <sheetName val="총집계표"/>
      <sheetName val="9811"/>
      <sheetName val="투찰내역"/>
      <sheetName val="COVER-P"/>
      <sheetName val="기본단가"/>
      <sheetName val="영업소실적"/>
      <sheetName val="공사비"/>
      <sheetName val="약품설비"/>
      <sheetName val="가설건물"/>
      <sheetName val="단위단가"/>
      <sheetName val="적용공정"/>
      <sheetName val="L_RPTB02_01"/>
      <sheetName val="원가계산서"/>
      <sheetName val="금리계산"/>
      <sheetName val="Sheet17"/>
      <sheetName val="중기일위대가"/>
      <sheetName val="전선"/>
      <sheetName val="CABLE"/>
      <sheetName val="토량산출서"/>
      <sheetName val="OPGW기별"/>
      <sheetName val="CA지입"/>
      <sheetName val="U-TYPE(1)"/>
      <sheetName val="공종별내역서"/>
      <sheetName val="6PILE  (돌출)"/>
      <sheetName val="99총공사내역서"/>
      <sheetName val="98NS-N"/>
      <sheetName val="L_RPTA05_목록"/>
      <sheetName val="96보완계획7.12"/>
      <sheetName val="지진시"/>
      <sheetName val="설비내역서"/>
      <sheetName val="건축내역서"/>
      <sheetName val="전기내역서"/>
      <sheetName val="설직재-1"/>
      <sheetName val="본부소개"/>
      <sheetName val="주사무실종합"/>
      <sheetName val="기초자료"/>
      <sheetName val="여과지동"/>
      <sheetName val="내역표지"/>
      <sheetName val="Macro2"/>
      <sheetName val="계수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Y_WORK"/>
      <sheetName val="단가"/>
      <sheetName val="ITEM"/>
      <sheetName val="ILWI"/>
      <sheetName val="DATA"/>
      <sheetName val="IMP(MAIN)"/>
      <sheetName val="IMP (REACTOR)"/>
      <sheetName val="Macro(전선)"/>
      <sheetName val="토공"/>
      <sheetName val="2.건축"/>
      <sheetName val="설비"/>
      <sheetName val="계산근거"/>
      <sheetName val="부표총괄"/>
      <sheetName val="정부노임단가"/>
      <sheetName val="지주토목내역서"/>
      <sheetName val="일위대가목록"/>
      <sheetName val="Y-WORK"/>
      <sheetName val="기둥(원형)"/>
      <sheetName val="공통가설"/>
      <sheetName val="ilch"/>
      <sheetName val="목차"/>
      <sheetName val="SORCE1"/>
      <sheetName val="가시설단위수량"/>
      <sheetName val="HANDHOLE(2)"/>
      <sheetName val="2F 회의실견적(5_14 일대)"/>
      <sheetName val="1.수인터널"/>
      <sheetName val="간선계산"/>
      <sheetName val="1호인버트수량"/>
      <sheetName val="을"/>
      <sheetName val="노무비"/>
      <sheetName val="내역"/>
      <sheetName val="입찰안"/>
      <sheetName val="인건-측정"/>
      <sheetName val="노임"/>
      <sheetName val="ITB COST"/>
      <sheetName val="부대내역"/>
      <sheetName val="가로등기초"/>
      <sheetName val="DATA1"/>
      <sheetName val="Macro(차단기)"/>
      <sheetName val="3BL공동구 수량"/>
      <sheetName val="#REF"/>
      <sheetName val="보도경계블럭"/>
      <sheetName val="조명율표"/>
      <sheetName val="데이타"/>
      <sheetName val="시설물일위"/>
      <sheetName val="PAD TR보호대기초"/>
      <sheetName val="TABLE"/>
      <sheetName val="단가비교표"/>
      <sheetName val="danga"/>
      <sheetName val="자료"/>
      <sheetName val="일위대가목차"/>
      <sheetName val="전선 및 전선관"/>
      <sheetName val="SG"/>
      <sheetName val="LEGEND"/>
      <sheetName val="Sheet10"/>
      <sheetName val="Sheet4"/>
      <sheetName val="단면가정"/>
      <sheetName val="11.자재단가"/>
      <sheetName val="Sheet1"/>
      <sheetName val="위생기구"/>
      <sheetName val="코드입력"/>
      <sheetName val="내역작성(변경전)"/>
      <sheetName val="Site Expenses"/>
      <sheetName val="조작대(1연)"/>
      <sheetName val="견적업체"/>
      <sheetName val="기계경비(시간당)"/>
      <sheetName val="램머"/>
      <sheetName val="BID"/>
      <sheetName val="날개벽(시점좌측)"/>
      <sheetName val="손익분석"/>
      <sheetName val="갈현동"/>
      <sheetName val="공사비집계"/>
      <sheetName val="3CHBDC"/>
      <sheetName val="손익현황(1PJ)"/>
      <sheetName val="VV보온LINK"/>
      <sheetName val="FIT보온LINK"/>
      <sheetName val="CIVIL"/>
      <sheetName val="견적서-박차장.xlsm"/>
      <sheetName val="2"/>
      <sheetName val="전차선로 물량표"/>
      <sheetName val="9GNG운반"/>
      <sheetName val="품셈1-17"/>
      <sheetName val="전계가"/>
      <sheetName val="포장복구집계"/>
      <sheetName val="AS복구"/>
      <sheetName val="중기터파기"/>
      <sheetName val="변수값"/>
      <sheetName val="중기상차"/>
      <sheetName val="CAT_5"/>
      <sheetName val="우각부보강"/>
      <sheetName val="허용전류-IEC"/>
      <sheetName val="MCC제원"/>
      <sheetName val="허용전류-IEC DATA"/>
      <sheetName val="내역서"/>
      <sheetName val="설계명세서"/>
      <sheetName val="실행철강하도"/>
      <sheetName val="배관배선 단가조사"/>
      <sheetName val="일위대가"/>
      <sheetName val="일위대가집계"/>
      <sheetName val="단가산출2"/>
      <sheetName val="단가조사서"/>
      <sheetName val="File_관급"/>
      <sheetName val="공정집계"/>
      <sheetName val="A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일반공사"/>
      <sheetName val="2F 회의실견적(5_14 일대)"/>
      <sheetName val="CONCRETE"/>
      <sheetName val="P礔CKAGE"/>
      <sheetName val="WORK"/>
      <sheetName val="남양시작동자105노65기1.3화1.2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터널조도"/>
      <sheetName val="대비"/>
      <sheetName val="ITEM"/>
      <sheetName val="정부노임단가"/>
      <sheetName val="전기일위대가"/>
      <sheetName val="ilch"/>
      <sheetName val="지급자재"/>
      <sheetName val="D-3503"/>
      <sheetName val="공통비"/>
      <sheetName val="운반비(전선륐)"/>
      <sheetName val="차액보증"/>
      <sheetName val="수량산출"/>
      <sheetName val="타공종이기"/>
      <sheetName val="Sheet1 (2)"/>
      <sheetName val="건축내역"/>
      <sheetName val="경비"/>
      <sheetName val="A-4"/>
      <sheetName val="Y-WORK"/>
      <sheetName val="데이타"/>
      <sheetName val="날개벽"/>
      <sheetName val="11.자재단가"/>
      <sheetName val="노원열병합  건축공사기성내역서"/>
      <sheetName val="자재단가"/>
      <sheetName val="출근부"/>
      <sheetName val="BLOCK(1)"/>
      <sheetName val="ABUT수량-A1"/>
      <sheetName val="전차선로 물량표"/>
      <sheetName val="코드"/>
      <sheetName val="설계예산내역서"/>
      <sheetName val="공통가설"/>
      <sheetName val="소비자가"/>
      <sheetName val="내역분기"/>
      <sheetName val="결과조달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인건비"/>
      <sheetName val="투찰"/>
      <sheetName val="SG"/>
      <sheetName val="TEL"/>
      <sheetName val="c_balju"/>
      <sheetName val="토공"/>
      <sheetName val="001"/>
      <sheetName val="CTEMCOST"/>
      <sheetName val="금액내역서"/>
      <sheetName val="공사비집계"/>
      <sheetName val="현금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98지급계획"/>
      <sheetName val="단위중량"/>
      <sheetName val="31.고_x0000_RTU"/>
      <sheetName val="6호기"/>
      <sheetName val="판"/>
      <sheetName val="자재집계"/>
      <sheetName val="토공계산서(부체도로)"/>
      <sheetName val="노무비"/>
      <sheetName val="간선계산"/>
      <sheetName val="#REF"/>
      <sheetName val="실행철강하도"/>
      <sheetName val="중기일위대가"/>
      <sheetName val="중기사용료"/>
      <sheetName val="연결임시"/>
      <sheetName val="TOTAL"/>
      <sheetName val="한강운반비"/>
      <sheetName val="집1"/>
      <sheetName val="8.PILE  (돌출)"/>
      <sheetName val="토공(완충)"/>
      <sheetName val="L형옹벽(key)"/>
      <sheetName val="최초침전지집계표"/>
      <sheetName val="K1자재(3차등)"/>
      <sheetName val="화재 탐지 설비"/>
      <sheetName val="백호우계수"/>
      <sheetName val="토 적 표"/>
      <sheetName val="품목"/>
      <sheetName val="BQ"/>
      <sheetName val="기계내역"/>
      <sheetName val="관람석제출"/>
      <sheetName val="fitting"/>
      <sheetName val="입력DATA"/>
      <sheetName val="바닥판"/>
      <sheetName val="견적시담(송포2공구)"/>
      <sheetName val="구조물철거타공정이월"/>
      <sheetName val="내역서(총)"/>
      <sheetName val="횡배위치"/>
      <sheetName val="실행예산"/>
      <sheetName val="BJJIN"/>
      <sheetName val="단가"/>
      <sheetName val="시설물일위"/>
      <sheetName val="일위대가표"/>
      <sheetName val="기초공"/>
      <sheetName val="기둥(원형)"/>
      <sheetName val="단가조사서"/>
      <sheetName val="총괄내역서"/>
      <sheetName val="32.銅기기초"/>
      <sheetName val="품질 및 특성 보정계수"/>
      <sheetName val="공사개요"/>
      <sheetName val="조도계산서 (도서)"/>
      <sheetName val="을"/>
      <sheetName val="단가산출2"/>
      <sheetName val="환률"/>
      <sheetName val="DATE"/>
      <sheetName val="일위대가목록"/>
      <sheetName val="전신환매도율"/>
      <sheetName val="조경"/>
      <sheetName val="BID"/>
      <sheetName val="건축"/>
      <sheetName val="March"/>
      <sheetName val="공통부대비"/>
      <sheetName val="정렬"/>
      <sheetName val="danga"/>
      <sheetName val="설계조건"/>
      <sheetName val="안정계산"/>
      <sheetName val="단면검토"/>
      <sheetName val="총계"/>
      <sheetName val="내역서 "/>
      <sheetName val="준검 내역서"/>
      <sheetName val="산거각호표"/>
      <sheetName val="교각계산"/>
      <sheetName val="입찰"/>
      <sheetName val="현경"/>
      <sheetName val="일위대가목차"/>
      <sheetName val="실행내역"/>
      <sheetName val="경비2내역"/>
      <sheetName val="수목단가"/>
      <sheetName val="시설수량표"/>
      <sheetName val="식재수량표"/>
      <sheetName val="일위목록"/>
      <sheetName val="보합"/>
      <sheetName val="현장지지물물량"/>
      <sheetName val="말뚝물량"/>
      <sheetName val="NEWDRAW"/>
      <sheetName val="일위대가 (목록)"/>
      <sheetName val="eq_data"/>
      <sheetName val="토목주소"/>
      <sheetName val="프랜트면허"/>
      <sheetName val="IMP(MAIN)"/>
      <sheetName val="IMP (REACTOR)"/>
      <sheetName val="Sheet4"/>
      <sheetName val="B"/>
      <sheetName val="몰탈재료산출"/>
      <sheetName val="겉장"/>
      <sheetName val="기성검사원"/>
      <sheetName val="원가"/>
      <sheetName val="토목"/>
      <sheetName val="FACTOR"/>
      <sheetName val="손익분석"/>
      <sheetName val="총집계표"/>
      <sheetName val="교각1"/>
      <sheetName val="Site Expenses"/>
      <sheetName val="설변물량"/>
      <sheetName val="점수계산1-2"/>
      <sheetName val="소업1교"/>
      <sheetName val="JUCK"/>
      <sheetName val="토공총괄집계"/>
      <sheetName val="맨홀수량집계"/>
      <sheetName val="노임"/>
      <sheetName val="7.1유효폭"/>
      <sheetName val="3BL공동구 수량"/>
      <sheetName val="회사99"/>
      <sheetName val="수량집계"/>
      <sheetName val="총괄집계표"/>
      <sheetName val="STORAGE"/>
      <sheetName val="TYPE-B 평균H"/>
      <sheetName val="2000년1차"/>
      <sheetName val="2000전체분"/>
      <sheetName val="35_x000e_장주신설"/>
      <sheetName val="제경비"/>
      <sheetName val="장비집계"/>
      <sheetName val="C &amp; G RHS"/>
      <sheetName val="예산변경사항"/>
      <sheetName val="단가대비표"/>
      <sheetName val="DATA(BAC)"/>
      <sheetName val="난방열교"/>
      <sheetName val="급탕열교"/>
      <sheetName val="Dae_Jiju"/>
      <sheetName val="Sikje_ingun"/>
      <sheetName val="TREE_D"/>
      <sheetName val="수량산출서"/>
      <sheetName val="신공"/>
      <sheetName val="31.고"/>
      <sheetName val="가공비"/>
      <sheetName val="골조시행"/>
      <sheetName val="TABLE"/>
      <sheetName val="한전고리-을"/>
      <sheetName val="(2)"/>
      <sheetName val="8.자재단가"/>
      <sheetName val="2.예산냴역검토서"/>
      <sheetName val="비대칭계수"/>
      <sheetName val="EUPDAT2"/>
      <sheetName val="Explanation for Page 17"/>
      <sheetName val="토목내역"/>
      <sheetName val="터파기및재료"/>
      <sheetName val="조건표"/>
      <sheetName val="여흥"/>
      <sheetName val="계산근거"/>
      <sheetName val="5공철탑검토표"/>
      <sheetName val="4공철탑검토"/>
      <sheetName val="예산서"/>
      <sheetName val="부대대비"/>
      <sheetName val="냉연집계"/>
      <sheetName val="Customer Databas"/>
      <sheetName val="단면가정"/>
      <sheetName val="기계실"/>
      <sheetName val="UNIT"/>
      <sheetName val="내역1"/>
      <sheetName val="전기일위목록"/>
      <sheetName val="견적서"/>
      <sheetName val="실시설계"/>
      <sheetName val="단면 (2)"/>
      <sheetName val="설계예산서"/>
      <sheetName val="Sheet2"/>
      <sheetName val="공틀공사"/>
      <sheetName val="현장"/>
      <sheetName val="dtxl"/>
      <sheetName val="총투자비산정"/>
      <sheetName val="ROE(FI)"/>
      <sheetName val="Sens&amp;Anal"/>
      <sheetName val="금액집계"/>
      <sheetName val="9GNG운반"/>
      <sheetName val="공종별 집계"/>
      <sheetName val="장문교(대전)"/>
      <sheetName val="건축(충일분)"/>
      <sheetName val="단위세대"/>
      <sheetName val="대비표"/>
      <sheetName val="woo(mac)"/>
      <sheetName val="hvac(제어동)"/>
      <sheetName val="검색"/>
      <sheetName val="1.수인터널"/>
      <sheetName val="FRP배관단가(만수)"/>
      <sheetName val="만수배관단가"/>
      <sheetName val="년"/>
      <sheetName val="연수동"/>
      <sheetName val="단면(RW1)"/>
      <sheetName val="구왤집계표"/>
      <sheetName val="Ⅴ-2.공종별내역"/>
      <sheetName val="관리비"/>
      <sheetName val="심사계산"/>
      <sheetName val="심사물량"/>
      <sheetName val="#230,#235"/>
      <sheetName val="사용성검토"/>
      <sheetName val="변화치수"/>
      <sheetName val="Sheet5"/>
      <sheetName val="산업개발안내서"/>
      <sheetName val="귀래 설계 공내역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단중표"/>
      <sheetName val="unit 4"/>
      <sheetName val="Indirect Cost"/>
      <sheetName val="45,46"/>
      <sheetName val="플랜트 설치"/>
      <sheetName val="직노"/>
      <sheetName val="TYPE1"/>
      <sheetName val="Macro1"/>
      <sheetName val="아파트건축"/>
      <sheetName val="계화배수"/>
      <sheetName val="기계경비"/>
      <sheetName val="2.대외공문"/>
      <sheetName val="현장관리비집계표"/>
      <sheetName val="하수급견적대비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원형맨홀수량"/>
      <sheetName val="SE-611"/>
      <sheetName val="공사설명서"/>
      <sheetName val="초"/>
      <sheetName val="오산갈곳"/>
      <sheetName val="06-BATCH "/>
      <sheetName val="전동기 SPEC"/>
      <sheetName val="CS2"/>
      <sheetName val="구리토평1전기"/>
      <sheetName val="P.M 별"/>
      <sheetName val="1을"/>
      <sheetName val="U-TYPE(1)"/>
      <sheetName val="단위수량"/>
      <sheetName val="장비당단가 (1)"/>
      <sheetName val="내역총괄표"/>
      <sheetName val="물량표"/>
      <sheetName val="가설건물"/>
      <sheetName val="IP좌표"/>
      <sheetName val="DIAPHRAGM"/>
      <sheetName val="BOQ-Summary_Form A2"/>
      <sheetName val="철거수량"/>
      <sheetName val="입적표"/>
      <sheetName val="별표"/>
      <sheetName val="견적조건"/>
      <sheetName val="예산M12A"/>
      <sheetName val="Qheet3"/>
      <sheetName val="을지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건축원가계산서"/>
      <sheetName val="물량산출근거"/>
      <sheetName val="단가조정"/>
      <sheetName val=" 견적서"/>
      <sheetName val="입찰안"/>
      <sheetName val="관거공사비"/>
      <sheetName val="명세서"/>
      <sheetName val="단가표 "/>
      <sheetName val="5. COST SCHEDULE PER EXPENSE"/>
      <sheetName val="자재단가표"/>
      <sheetName val="동원인원산출"/>
      <sheetName val="내역표지"/>
      <sheetName val="공종분류"/>
      <sheetName val="dg"/>
      <sheetName val="CIVIL"/>
      <sheetName val="코드표"/>
      <sheetName val="실행내역서"/>
      <sheetName val="설계명세서(선로)"/>
      <sheetName val="GIS재"/>
      <sheetName val="MTR재(한기)"/>
      <sheetName val="GIS.Ry재"/>
      <sheetName val="진주방향"/>
      <sheetName val="전압강하계산"/>
      <sheetName val="산근"/>
      <sheetName val="Despacho (c.civil)"/>
      <sheetName val="보차도경계석"/>
      <sheetName val="부대공집계표"/>
      <sheetName val="major"/>
      <sheetName val="DS-최종"/>
      <sheetName val="국공유지및사유지"/>
      <sheetName val="내역전기"/>
      <sheetName val="부하계산서"/>
      <sheetName val="단가비교표_공통1"/>
      <sheetName val="예산내역서"/>
      <sheetName val="일용노임단가"/>
      <sheetName val="Breakdown"/>
      <sheetName val="sum1 (2)"/>
      <sheetName val="개요"/>
      <sheetName val="보도경계블럭"/>
      <sheetName val="재료집계"/>
      <sheetName val="1_x0005_"/>
      <sheetName val="조도"/>
      <sheetName val="표지 (2)"/>
      <sheetName val="대비2"/>
      <sheetName val="COST"/>
      <sheetName val="CALCULATION"/>
      <sheetName val="DESIGN_CRETERIA"/>
      <sheetName val="Base_Data"/>
      <sheetName val="LOPCALC"/>
      <sheetName val="Model"/>
      <sheetName val="Ⅱ1-0타"/>
      <sheetName val="J直材4"/>
      <sheetName val="총누계"/>
      <sheetName val="원가계산서(남측)"/>
      <sheetName val="기계경비(시간당)"/>
      <sheetName val="봉방동근생"/>
      <sheetName val="dt0301"/>
      <sheetName val="dtt0301"/>
      <sheetName val="건물현황"/>
      <sheetName val="재무가정"/>
      <sheetName val="FAB별"/>
      <sheetName val="토&amp;흙"/>
      <sheetName val="일"/>
      <sheetName val="설계명세서"/>
      <sheetName val="표지1"/>
      <sheetName val="EP0618"/>
      <sheetName val="통합"/>
      <sheetName val="월선수금"/>
      <sheetName val="을 2"/>
      <sheetName val="96수출"/>
      <sheetName val="단면치수"/>
      <sheetName val="Proposal"/>
      <sheetName val="부대공"/>
      <sheetName val="방호벽"/>
      <sheetName val="교통표지"/>
      <sheetName val="낙석방지책"/>
      <sheetName val="일위단가"/>
      <sheetName val="설산1.나"/>
      <sheetName val="본사S"/>
      <sheetName val="골재집계"/>
      <sheetName val="일위대가(계측기설치)"/>
      <sheetName val="효성CB 1P기초"/>
      <sheetName val="SLAB"/>
      <sheetName val="118.세금과공과"/>
      <sheetName val="VXXX"/>
      <sheetName val="남ꌀ전JC"/>
      <sheetName val="D040416"/>
      <sheetName val="공통"/>
      <sheetName val="설계내역(2001)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토공(우물통,기타) "/>
      <sheetName val="방음벽 기초 일반수량"/>
      <sheetName val="Page 1A - Proposal Strategy "/>
      <sheetName val="작성"/>
      <sheetName val="말뚝지지력산정"/>
      <sheetName val="토사(PE)"/>
      <sheetName val="200"/>
      <sheetName val="본부소개"/>
      <sheetName val="단가조사"/>
      <sheetName val="Coeffiecient"/>
      <sheetName val="양식"/>
      <sheetName val="물가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내역서(기성청구)"/>
      <sheetName val="안정검토"/>
      <sheetName val="비교표"/>
      <sheetName val="SORCE1"/>
      <sheetName val="가시설단위수량"/>
      <sheetName val="수량산출근거"/>
      <sheetName val="3련 BOX"/>
      <sheetName val="순공사비총괄"/>
      <sheetName val="INPUT"/>
      <sheetName val="전기"/>
      <sheetName val="설계서"/>
      <sheetName val="변경내역"/>
      <sheetName val="원가집계"/>
      <sheetName val="FILE1"/>
      <sheetName val="당초수량"/>
      <sheetName val="구조물공"/>
      <sheetName val="일반맨홀수량집계"/>
      <sheetName val="부재리스트"/>
      <sheetName val="배수공토공"/>
      <sheetName val="KP1590_E"/>
      <sheetName val="방송노임"/>
      <sheetName val="교통대책내역"/>
      <sheetName val="T진도"/>
      <sheetName val="Parts 1 Feb 2004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공사내역"/>
      <sheetName val="부재력정리"/>
      <sheetName val="기타 정보통신공사"/>
      <sheetName val="백암비스타내역"/>
      <sheetName val="현대물량"/>
      <sheetName val="20관리비율"/>
      <sheetName val="설변내역1"/>
      <sheetName val="8.자재단가비교표"/>
      <sheetName val="5.수량집계"/>
      <sheetName val="3.일위대가표"/>
      <sheetName val="언어보정"/>
      <sheetName val="품질보정"/>
      <sheetName val="투자효율분석"/>
      <sheetName val="CRUDE RE-bar"/>
      <sheetName val="Main"/>
      <sheetName val="요율"/>
      <sheetName val="일위대가(가설)"/>
      <sheetName val="Budget 2005(DW)"/>
      <sheetName val="ins"/>
      <sheetName val="ATS단가"/>
      <sheetName val="세목별"/>
      <sheetName val="투찰내역"/>
      <sheetName val="재집"/>
      <sheetName val="직재"/>
      <sheetName val="COVER"/>
      <sheetName val="배수관공"/>
      <sheetName val="4.말뚝설계"/>
      <sheetName val="1.설계조건"/>
      <sheetName val="RAHMEN"/>
      <sheetName val="BSD (2)"/>
      <sheetName val="가격조사서"/>
      <sheetName val="견적정보"/>
      <sheetName val="단가조사표"/>
      <sheetName val="공사비명세서"/>
      <sheetName val="EQUIPMENT -2"/>
      <sheetName val="FLANGE"/>
      <sheetName val="VALVE"/>
      <sheetName val="가시설(TYPE-A)"/>
      <sheetName val="1-1평균터파기고(1)"/>
      <sheetName val="배"/>
      <sheetName val="날개벽(시점좌측)"/>
      <sheetName val="기계"/>
      <sheetName val="I一般比"/>
      <sheetName val="부하LOAD"/>
      <sheetName val="가시설수량"/>
      <sheetName val="가설공사내역"/>
      <sheetName val="b_balju_cho"/>
      <sheetName val="전선 및 전선관"/>
      <sheetName val="정산입력"/>
      <sheetName val="IMPEADENC_x0000__x0000_"/>
      <sheetName val=""/>
      <sheetName val="B부대공"/>
      <sheetName val="재해-호표"/>
      <sheetName val="품셈(기초)"/>
      <sheetName val="대전21토목내역서"/>
      <sheetName val="부대공Ⅱ"/>
      <sheetName val="현장관리비내역서"/>
      <sheetName val="5지구단위"/>
      <sheetName val="세부내역서(전기)"/>
      <sheetName val="B767"/>
      <sheetName val="Baby일위대가"/>
      <sheetName val="3.현장배치"/>
      <sheetName val="Studio"/>
      <sheetName val="#4DUCT SUPPORT 체크LIST"/>
      <sheetName val="도장수량"/>
      <sheetName val="1NYS(당)"/>
      <sheetName val="토류판설치(t=60)"/>
      <sheetName val="식재"/>
      <sheetName val="1호맨홀가감수량"/>
      <sheetName val="시설물"/>
      <sheetName val="식재출력용"/>
      <sheetName val="유지관리"/>
      <sheetName val="1호맨홀수량산출"/>
      <sheetName val="3.건축(현장안)"/>
      <sheetName val="약품공급2"/>
      <sheetName val="CAPVC"/>
      <sheetName val="보집계표"/>
      <sheetName val="1호맨홀토공"/>
      <sheetName val="배수공"/>
      <sheetName val="암거"/>
      <sheetName val="포장공"/>
      <sheetName val="8&amp;장비투입현황"/>
      <sheetName val="ꕬ완터널조명(할증제외)"/>
      <sheetName val="굤완터널소화기(할증)"/>
      <sheetName val="일밐공사"/>
      <sheetName val="시공측량-을"/>
      <sheetName val="공사원가계산_x0000_"/>
      <sheetName val="지장물C"/>
      <sheetName val="원본"/>
      <sheetName val="FLA"/>
      <sheetName val="구의33고"/>
      <sheetName val="공통가설공사"/>
      <sheetName val="기본자료"/>
      <sheetName val="99총공사내역서"/>
      <sheetName val="대림경상68억"/>
      <sheetName val="저"/>
      <sheetName val="BQ-Offsite"/>
      <sheetName val="PipWT"/>
      <sheetName val="자판실행"/>
      <sheetName val="타워기초"/>
      <sheetName val="견적"/>
      <sheetName val="합계"/>
      <sheetName val="세부내역"/>
      <sheetName val="현장별계약현황('98.10.31)"/>
      <sheetName val="맨홀수량"/>
      <sheetName val="쵽괄墌"/>
      <sheetName val="착공내역"/>
      <sheetName val="1.우편집중내역서"/>
      <sheetName val="갑지(추정)"/>
      <sheetName val="내역(전체)"/>
      <sheetName val="전기단가조사서"/>
      <sheetName val="하조서"/>
      <sheetName val="적현로"/>
      <sheetName val="각종장비전압강하계산"/>
      <sheetName val="부대공헾】_x0005_"/>
      <sheetName val="계획세헾"/>
      <sheetName val="품셈TABLE"/>
      <sheetName val="견적을지"/>
      <sheetName val="현장경비"/>
      <sheetName val="MAT"/>
      <sheetName val="TB-내역서"/>
      <sheetName val="단가표"/>
      <sheetName val="재료"/>
      <sheetName val="6공구전체"/>
      <sheetName val="토공 토적표"/>
      <sheetName val="DESIGN CRETERIA"/>
      <sheetName val="신천교(음성)"/>
      <sheetName val="1.취수장"/>
      <sheetName val="신축수량"/>
      <sheetName val="단가(1)"/>
      <sheetName val="건축공사"/>
      <sheetName val="계렀቟԰"/>
      <sheetName val="건축내역서"/>
      <sheetName val="건축마감(E)"/>
      <sheetName val="BOX"/>
      <sheetName val="토공,기초"/>
      <sheetName val="Galaxy 소비자가격표"/>
      <sheetName val="건설성적"/>
      <sheetName val="항목별내역헾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남양내역"/>
      <sheetName val="-15.0"/>
      <sheetName val="공사기본내용입력"/>
      <sheetName val="조명시설"/>
      <sheetName val="Condition"/>
      <sheetName val="말뚝지怀፵ን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00내역서"/>
      <sheetName val="L형옹벽"/>
      <sheetName val="BOQ건축"/>
      <sheetName val="DNW"/>
      <sheetName val="입출재고현황 (2)"/>
      <sheetName val="산출내역서집계표"/>
      <sheetName val="시행예산"/>
      <sheetName val="날개벽(좌,우=45도,75도)"/>
      <sheetName val="설비내역서"/>
      <sheetName val="전기내역서"/>
      <sheetName val="123"/>
      <sheetName val="토공사"/>
      <sheetName val="실행내역서 "/>
      <sheetName val="TCA"/>
      <sheetName val="dg-VTu"/>
      <sheetName val="APT내역"/>
      <sheetName val="SUB일위대가"/>
      <sheetName val="부대시설"/>
      <sheetName val="COPING"/>
      <sheetName val="99.6"/>
      <sheetName val="2공구산출내역"/>
      <sheetName val="일반전기"/>
      <sheetName val="배수공1"/>
      <sheetName val="98수금사업"/>
      <sheetName val="사급자재"/>
      <sheetName val="성토도수로현황"/>
      <sheetName val="plan&amp;section of foundation"/>
      <sheetName val="design criteria"/>
      <sheetName val="DS_3Q"/>
      <sheetName val="Sitec120"/>
      <sheetName val="대우단가(풍산)"/>
      <sheetName val="3.하중산정4.지지력"/>
      <sheetName val="예산M5A"/>
      <sheetName val="포장복구집계"/>
      <sheetName val="2002년요약"/>
      <sheetName val="참고"/>
      <sheetName val="산๿"/>
      <sheetName val="CAL"/>
      <sheetName val="기타공"/>
      <sheetName val="배수집계"/>
      <sheetName val="BOM-Form A.1.III"/>
      <sheetName val="L_RPTA05_목록"/>
      <sheetName val="품질 및 缀ᨎ԰_x0000_缀_x0000__x0000_"/>
      <sheetName val="안က_x0000_瀀"/>
      <sheetName val="안/_x0000_ "/>
      <sheetName val="재료缀ᨎ"/>
      <sheetName val="명헾】"/>
      <sheetName val="BQ(실행)"/>
      <sheetName val="2001예정공정표 "/>
      <sheetName val="맨홀토공수량"/>
      <sheetName val="총괄-1"/>
      <sheetName val="6동"/>
      <sheetName val="일반부하"/>
      <sheetName val="B토목"/>
      <sheetName val="전체"/>
      <sheetName val="AP1"/>
      <sheetName val="품의서"/>
      <sheetName val="실행철헾】_x0005_"/>
      <sheetName val="PRO_DCI"/>
      <sheetName val="INST_DCI"/>
      <sheetName val="HVAC_DCI"/>
      <sheetName val="PIPE_DCI"/>
      <sheetName val="공사비 내역 (가)"/>
      <sheetName val="장비"/>
      <sheetName val="계획세_x0005_"/>
      <sheetName val="계획세喀"/>
      <sheetName val="s"/>
      <sheetName val="도급및 실행내역"/>
      <sheetName val="경비_원본"/>
      <sheetName val="6PILE  (돌출)"/>
      <sheetName val="개ᰀ"/>
      <sheetName val="부하(성남)"/>
      <sheetName val="내역(자100%,노100%)기아화성UD동"/>
      <sheetName val="1.설계설명서"/>
      <sheetName val="기준자료"/>
      <sheetName val="을 1"/>
      <sheetName val="자재단䈀Ὢ"/>
      <sheetName val="인사자료총집계"/>
      <sheetName val="표지판현황"/>
      <sheetName val="편입토지조서"/>
      <sheetName val="공사비총괄표"/>
      <sheetName val="단가조๿"/>
      <sheetName val="1-1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산尜"/>
      <sheetName val="부대"/>
      <sheetName val="RING WALL"/>
      <sheetName val="기초견적가"/>
      <sheetName val="MW-S"/>
      <sheetName val="NYS"/>
      <sheetName val="MW-BM"/>
      <sheetName val="Data&amp;Result"/>
      <sheetName val="오산︀폕"/>
      <sheetName val="stability check"/>
      <sheetName val="design load"/>
      <sheetName val="type-F"/>
      <sheetName val="CAT_5"/>
      <sheetName val="별첨1"/>
      <sheetName val="아파트1"/>
      <sheetName val="갑지1"/>
      <sheetName val="연습"/>
      <sheetName val="사진"/>
      <sheetName val="J直材_x0005_"/>
      <sheetName val=" ԰_x0000_缀"/>
      <sheetName val="슬래브(유곡)"/>
      <sheetName val="전기簀፰쐀፰"/>
      <sheetName val="D01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Testing"/>
      <sheetName val="GL연결용"/>
      <sheetName val="비교缀"/>
      <sheetName val="화산경계"/>
      <sheetName val="을부담_x0000__x0000_頀"/>
      <sheetName val="견적서-을지"/>
      <sheetName val="BASIC (2)"/>
      <sheetName val="대로근거"/>
      <sheetName val="중로근거"/>
      <sheetName val="N賃率-職"/>
      <sheetName val="가로등기초"/>
      <sheetName val="밸브설치"/>
      <sheetName val="1"/>
      <sheetName val="단가԰_x0000_缀"/>
      <sheetName val="Macro(차단기)"/>
      <sheetName val="경영상태"/>
      <sheetName val="자재砀⪜︀"/>
      <sheetName val="단가산출집계"/>
      <sheetName val="견적대비"/>
      <sheetName val="전동기 SP԰_x0000_"/>
      <sheetName val="계ԯ"/>
      <sheetName val="LOPCAL_x0005_"/>
      <sheetName val="GI_x0000__x0000_"/>
      <sheetName val="GI0_x0000_"/>
      <sheetName val="FUSE_MCB"/>
      <sheetName val="철거丵〒"/>
      <sheetName val="직_x0005_"/>
      <sheetName val="제잡비계산"/>
      <sheetName val="제조98"/>
      <sheetName val="7내역"/>
      <sheetName val="설계명세서က_x0000_ꠀ"/>
      <sheetName val="목차 "/>
      <sheetName val="DRAIN DRUM PIT D-301"/>
      <sheetName val="단가址&quot;垌"/>
      <sheetName val="설산1⥸"/>
      <sheetName val="설산1⠀ᡶ"/>
      <sheetName val="설산1찀᎔"/>
      <sheetName val="설산1倀⮓"/>
      <sheetName val="설산1저ᱵ"/>
      <sheetName val="설산1Ⰰ⊎"/>
      <sheetName val="설산1ᵈ"/>
      <sheetName val="부재泬#洴"/>
      <sheetName val="설산1⍬"/>
      <sheetName val="설산1蠀⍶"/>
      <sheetName val="설산1ࠀṴ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기성내역서표지"/>
      <sheetName val="자재총집계"/>
      <sheetName val="1.설계기준"/>
      <sheetName val="JUCKEYK"/>
      <sheetName val="Ԁ"/>
      <sheetName val="TYPE-A"/>
      <sheetName val="문산방향-교대(A2)"/>
      <sheetName val="공사원가계산㔀"/>
      <sheetName val="㗇቎"/>
      <sheetName val="sheets"/>
      <sheetName val="설산1렀⑙"/>
      <sheetName val="계墨"/>
      <sheetName val="계橂"/>
      <sheetName val="계唸"/>
      <sheetName val="계_x0005_"/>
      <sheetName val="계勠"/>
      <sheetName val="설산1䈀潪"/>
      <sheetName val="수문일1"/>
      <sheetName val="S1"/>
      <sheetName val="진행 DATA (2)"/>
      <sheetName val="설산1_x0000_艭"/>
      <sheetName val="집수정단"/>
      <sheetName val="말뚝지㰀᎕萀᎕"/>
      <sheetName val="개԰"/>
      <sheetName val="내역서(우)"/>
      <sheetName val="전등"/>
      <sheetName val="31.고_x005f_x0000_RTU"/>
      <sheetName val="35_x005f_x000e_장주신설"/>
      <sheetName val="도급대԰"/>
      <sheetName val="4.2유효폭의 계산"/>
      <sheetName val="옹벽"/>
      <sheetName val="AS복구"/>
      <sheetName val="중기터파기"/>
      <sheetName val="변수값"/>
      <sheetName val="중기상차"/>
      <sheetName val="신우"/>
      <sheetName val="기본(98)"/>
      <sheetName val="청제공기계일위대가"/>
      <sheetName val="J直材㥨"/>
      <sheetName val="J直材_x0010_"/>
      <sheetName val="쌌ᄅ"/>
      <sheetName val="총누怸"/>
      <sheetName val="총누_x0010_"/>
      <sheetName val="지계"/>
      <sheetName val="내역서(total)"/>
      <sheetName val="증감내역서"/>
      <sheetName val="118.세금丵⼞_x0005_"/>
      <sheetName val="비목군단가비교표"/>
      <sheetName val="Ⅴ-2.缀ᨎ԰_x0000_缀"/>
      <sheetName val="Ⅴ-2.ᰀ፜搀፜"/>
      <sheetName val="총괄내역԰"/>
      <sheetName val="날개벽(TYPE3)"/>
      <sheetName val="예산M︀ᇕ԰"/>
      <sheetName val="ASEM내역"/>
      <sheetName val="데리네이타현황"/>
      <sheetName val="별鰀"/>
      <sheetName val="계摠"/>
      <sheetName val="Ⅴ-2.砀鹅瘂/"/>
      <sheetName val="입력1"/>
      <sheetName val="오산갈橂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말뚝지ᴀᨈ԰_x0000_"/>
      <sheetName val="원형䀀ኀ㠀ኃ"/>
      <sheetName val="원형︀ᇕ԰_x0000_"/>
      <sheetName val="전동기 SP︀ᇕ"/>
      <sheetName val="적聀_x0012_"/>
      <sheetName val="일︀ᇕ԰"/>
      <sheetName val="치수표"/>
      <sheetName val="증감대비"/>
      <sheetName val="PILE길이산출(DRA)"/>
      <sheetName val="파일의이용"/>
      <sheetName val="공종분_x0005_"/>
      <sheetName val="총 원가계산"/>
      <sheetName val="공사원가계산_x0005_"/>
      <sheetName val="DATA-UPS"/>
      <sheetName val="Macro(전선)"/>
      <sheetName val="광속"/>
      <sheetName val="Macro(전등)"/>
      <sheetName val="Modeþ"/>
      <sheetName val="Mode_x0000_"/>
      <sheetName val="철거산출근거"/>
      <sheetName val="노단"/>
      <sheetName val="36단가"/>
      <sheetName val="계장ANAL"/>
      <sheetName val="00하노임"/>
      <sheetName val="전산망"/>
      <sheetName val="대치판정"/>
      <sheetName val="기초부재력검토"/>
      <sheetName val="Proposa_x0005_"/>
      <sheetName val="비교尜"/>
      <sheetName val="원가계산 (2)"/>
      <sheetName val="방음벽 기초 尜_x0013_層_x0013_"/>
      <sheetName val="ᰀ፜"/>
      <sheetName val="계화배尜"/>
      <sheetName val="구왤집계徸"/>
      <sheetName val="154TW"/>
      <sheetName val="방음벽 기초 丵〒_x0005__x0000_"/>
      <sheetName val="노무"/>
      <sheetName val="자재"/>
      <sheetName val="안㔀቎԰"/>
      <sheetName val="환율"/>
      <sheetName val="Studiþ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차수"/>
      <sheetName val="list price"/>
      <sheetName val="소요자재명세서"/>
      <sheetName val="노무비명세서"/>
      <sheetName val="단가_x0005__x0000_"/>
      <sheetName val="CC16-내역서"/>
      <sheetName val="산출"/>
      <sheetName val="송중자재"/>
      <sheetName val="_견적서"/>
      <sheetName val="Manual Valve List"/>
      <sheetName val="작성방법"/>
      <sheetName val="2선재"/>
      <sheetName val="월선︀ᇕ"/>
      <sheetName val="기본DATA"/>
      <sheetName val="단가조건(02년)"/>
      <sheetName val="XL4Poppy"/>
      <sheetName val="Data Vol"/>
      <sheetName val="중기사용료산출근거"/>
      <sheetName val="단가 및 재료비"/>
      <sheetName val="KSTAR-M"/>
      <sheetName val="조도계산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1,2공구원가계산서"/>
      <sheetName val="1공구산출내역서"/>
      <sheetName val="단면炜_x0013_"/>
      <sheetName val="부Ç_x0000_Ԁ"/>
      <sheetName val="일반맨԰_x0000_缀_x0000__x0000_"/>
      <sheetName val="분석"/>
      <sheetName val="Ⅴ-2.԰_x0000_缀_x0000__x0000_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8.자재_x0000__x0000_"/>
      <sheetName val="총공사비"/>
      <sheetName val="118.세금과丵〒"/>
      <sheetName val="경상비내역서"/>
      <sheetName val="명단"/>
      <sheetName val="공사원가_x0005__x0000_"/>
      <sheetName val="역T형"/>
      <sheetName val="비교_x0005_"/>
      <sheetName val="4)유동표"/>
      <sheetName val="재1"/>
      <sheetName val="Sheet17"/>
      <sheetName val="Parameter"/>
      <sheetName val="수량산출근窨"/>
      <sheetName val="6-3차"/>
      <sheetName val="간접비내역-1"/>
      <sheetName val="부안일위"/>
      <sheetName val="입찰견적보고서"/>
      <sheetName val="부재치수입력"/>
      <sheetName val="일위대가(1)"/>
      <sheetName val="SRC CLOUMN 설계"/>
      <sheetName val="산丵"/>
      <sheetName val="전선(IEC)"/>
      <sheetName val="45,4H"/>
      <sheetName val="MFAB"/>
      <sheetName val="MFRT"/>
      <sheetName val="MPKG"/>
      <sheetName val="MPRD"/>
      <sheetName val="토 _x0000__x0000__x0005_"/>
      <sheetName val="조달요청서"/>
      <sheetName val="[DS-LOAD.XLS]안/_x0000_ "/>
      <sheetName val="기별수량산출서"/>
      <sheetName val="지표"/>
      <sheetName val="포장공사"/>
      <sheetName val="FRT_O"/>
      <sheetName val="FAB_I"/>
      <sheetName val="NEYOK"/>
      <sheetName val="J"/>
      <sheetName val="개별직종노임단가(2003.9)"/>
      <sheetName val="집"/>
      <sheetName val="포장직선구간"/>
      <sheetName val="H-PILE수량집계"/>
      <sheetName val="부대頀ኗ"/>
      <sheetName val="뚝토공"/>
      <sheetName val="48일위"/>
      <sheetName val="22일위"/>
      <sheetName val="49일위"/>
      <sheetName val="MCC제원"/>
      <sheetName val="집계"/>
      <sheetName val="사무실1"/>
      <sheetName val="세부내역서"/>
      <sheetName val="0"/>
      <sheetName val="Code-&gt;No"/>
      <sheetName val="sc0314 Index"/>
      <sheetName val="EQUIP-H"/>
      <sheetName val="장비당단가 ︀ᇕ԰"/>
      <sheetName val="일위산출"/>
      <sheetName val="P.쀀⊒缀"/>
      <sheetName val="P.尀⊓ꐀ"/>
      <sheetName val="기초"/>
      <sheetName val="설계서을"/>
      <sheetName val="GI_x0010__x0000_"/>
      <sheetName val="가설_x0005__x0000_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공정코드"/>
      <sheetName val="POL6차-PIPING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공조생기"/>
      <sheetName val="Tot-sum"/>
      <sheetName val="오산갈漰"/>
      <sheetName val="오산갈_x0005_"/>
      <sheetName val="사급자재총괄"/>
      <sheetName val="예산"/>
      <sheetName val="CAL."/>
      <sheetName val="SILICATE"/>
      <sheetName val="일위대가㢸"/>
      <sheetName val="J︀ᇕ԰"/>
      <sheetName val="자료입력"/>
      <sheetName val="Inquiry"/>
      <sheetName val="HORI. VESSEL"/>
      <sheetName val="2.설계제원"/>
      <sheetName val="Manpower"/>
      <sheetName val="사업부배부A"/>
      <sheetName val=""/>
      <sheetName val="/_x0000_"/>
      <sheetName val="Ⰰὖ"/>
      <sheetName val="䀀⹛"/>
      <sheetName val="국내조달(통합-1)"/>
      <sheetName val="　ፙ"/>
      <sheetName val="Construction"/>
      <sheetName val="간접비"/>
      <sheetName val="부표총괄"/>
      <sheetName val="총누䟣"/>
      <sheetName val="기본사항"/>
      <sheetName val="현장유지관리비"/>
      <sheetName val="ꀀፐ"/>
      <sheetName val="M1"/>
      <sheetName val="1F"/>
      <sheetName val="도급예산내역᐀ባ搀腳"/>
      <sheetName val="101동"/>
      <sheetName val="물량산출_x0005__x0000_"/>
      <sheetName val="건㔀቎԰"/>
      <sheetName val="DS-최_x0005_"/>
      <sheetName val="DS-최畠"/>
      <sheetName val="예산M렀቟԰"/>
      <sheetName val="U-TYPE(15"/>
      <sheetName val="예산Mꠀᕗ䈀"/>
      <sheetName val="예산Mࠀ⩗䈀"/>
      <sheetName val="예산M䈀뉪ԯ"/>
      <sheetName val="c.s"/>
      <sheetName val="개쌈"/>
      <sheetName val="산徸"/>
      <sheetName val="FILE¸"/>
      <sheetName val="FILE_x0000_"/>
      <sheetName val="c._x0010_"/>
      <sheetName val="c.¨"/>
      <sheetName val="산_x0010_"/>
      <sheetName val="업무처리전"/>
      <sheetName val="L형옹๿"/>
      <sheetName val="L형옹_x0005_"/>
      <sheetName val="봉방동근_x0005_"/>
      <sheetName val="L형옹尜"/>
      <sheetName val="날개벽수량표"/>
      <sheetName val="점공통경비배부"/>
      <sheetName val="연령현황"/>
      <sheetName val="문학간접"/>
      <sheetName val="공사비예산서(토목분)"/>
      <sheetName val="︀ᇕ"/>
      <sheetName val="견ԯ_x0000_缀"/>
      <sheetName val="총누_x0005_"/>
      <sheetName val="설계산출기䀀"/>
      <sheetName val="Wt of Mod."/>
      <sheetName val="내역총헾】"/>
      <sheetName val="부翇ᨎ԰"/>
      <sheetName val="부缀ᨎ԰"/>
      <sheetName val="예가표"/>
      <sheetName val="공통(20-91)"/>
      <sheetName val="견֮_x0000_缀"/>
      <sheetName val="118.세금Ԉ_x0000_缀"/>
      <sheetName val="입헾】"/>
      <sheetName val="3) 클레임 반영시"/>
      <sheetName val="남원(내)"/>
      <sheetName val="직공비"/>
      <sheetName val="코헾⿾"/>
      <sheetName val="노임변동률"/>
      <sheetName val="암거공"/>
      <sheetName val="투︀ᇕ԰"/>
      <sheetName val="단0_x0000_"/>
      <sheetName val="단0_x0000_砀"/>
      <sheetName val="단堀᎟鰀"/>
      <sheetName val="공사입력"/>
      <sheetName val="설계산㔀቎԰"/>
      <sheetName val="11"/>
      <sheetName val="견적990322"/>
      <sheetName val="d_x0010_"/>
      <sheetName val="[DS-LOAD.XLS][DS-LOAD.XLS]안/_x0000_ "/>
      <sheetName val="자재집계표"/>
      <sheetName val="DS-최尜"/>
      <sheetName val="倀Ṙ"/>
      <sheetName val="현장관리비참조"/>
      <sheetName val="설계명세서丵〒_x0005__x0000_"/>
      <sheetName val="우각부보강"/>
      <sheetName val="SLAB&quot;1&quot;"/>
      <sheetName val="토목공사"/>
      <sheetName val="1_철주신圠"/>
      <sheetName val="조경일람"/>
      <sheetName val="부대廠_x0013_"/>
      <sheetName val="부대浜_x0015_"/>
      <sheetName val="DPRKMHDT"/>
      <sheetName val="골재헾】"/>
      <sheetName val="MRS세부"/>
      <sheetName val="채권(하반기)"/>
      <sheetName val="CONTENTS"/>
      <sheetName val="기자재비"/>
      <sheetName val="Ⅴ-2.︀ᇕ԰_x0000_缀"/>
      <sheetName val="guard(mac)"/>
      <sheetName val="총누헾"/>
      <sheetName val="STRUCTURAL STEEL"/>
      <sheetName val="개0"/>
      <sheetName val="품셈"/>
      <sheetName val="검사현황"/>
      <sheetName val="5월"/>
      <sheetName val="근태"/>
      <sheetName val="E총15"/>
      <sheetName val="코鰀፰"/>
      <sheetName val="direct"/>
      <sheetName val="wage"/>
      <sheetName val="전기공사"/>
      <sheetName val="archi(본사)"/>
      <sheetName val="실행철강矨_x001e_"/>
      <sheetName val="단위헾】"/>
      <sheetName val="보렀቟԰"/>
      <sheetName val="물량산출근䡲"/>
      <sheetName val="보ᰀ፜搀"/>
      <sheetName val="40총괄"/>
      <sheetName val="40집계"/>
      <sheetName val="96작생능"/>
      <sheetName val="M-EQPT-Z"/>
      <sheetName val="명_x0005__x0000_"/>
      <sheetName val="수목데이타"/>
      <sheetName val="일반맨홀鲕ԯ_x0000_"/>
      <sheetName val=""/>
      <sheetName val="철거수_x0000_"/>
      <sheetName val="9호관로"/>
      <sheetName val="사통"/>
      <sheetName val="찍기"/>
      <sheetName val="전신환매︀ᇕ"/>
      <sheetName val="wall"/>
      <sheetName val="안᐀ባ혀"/>
      <sheetName val="부ﻇᇕ԰"/>
      <sheetName val="구왤_x0000__x0000_⯐"/>
      <sheetName val="보԰_x0000_缀"/>
      <sheetName val="말뚝지지0_x0000_怀"/>
      <sheetName val="오산갈墨"/>
      <sheetName val="입_x0005__x0000_"/>
      <sheetName val="수량산출서-2"/>
      <sheetName val="일석"/>
      <sheetName val="공주-교대(A1)"/>
      <sheetName val="도로구조공사비"/>
      <sheetName val="도로토공공사비"/>
      <sheetName val="여수토공사비"/>
      <sheetName val="수지표"/>
      <sheetName val="셀명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운반비정산"/>
      <sheetName val="정산"/>
      <sheetName val="배수공炕"/>
      <sheetName val="FB25JN"/>
      <sheetName val="보차도경계석수량"/>
      <sheetName val="토공정보"/>
      <sheetName val="PIPE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견頀⢀_xdc00_"/>
      <sheetName val="고려단가"/>
      <sheetName val="일위대가표-3"/>
      <sheetName val="UR2-Calculation"/>
      <sheetName val="주경기-오배수"/>
      <sheetName val="EE-PROP"/>
      <sheetName val="JOINT1"/>
      <sheetName val="횡배수관"/>
      <sheetName val="전체_x0005__x0000_"/>
      <sheetName val="전체헾⼝_x0005_"/>
      <sheetName val="인건비 "/>
      <sheetName val="경비실"/>
      <sheetName val="전체내역서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설계산砊ⵍ堀"/>
      <sheetName val="설계산砷ⵍ쀀"/>
      <sheetName val="설계산硁ⵍꠀ"/>
      <sheetName val="설계산砊ⵍࠀ"/>
      <sheetName val="전기︀ᇕ"/>
      <sheetName val="명԰_x0000_"/>
      <sheetName val="설계가"/>
      <sheetName val="짬뽕최종2-2"/>
      <sheetName val="각형맨홀"/>
      <sheetName val="구왤집︀ᇕ"/>
      <sheetName val="단가디비"/>
      <sheetName val="RH-BEAM"/>
      <sheetName val="裁"/>
      <sheetName val="쏁"/>
      <sheetName val="怀"/>
      <sheetName val="C1ㅇ"/>
      <sheetName val="crude.SLAB RE-bar"/>
      <sheetName val="품질 및 특성 쌞ᄅ0_x0000_"/>
      <sheetName val="별䠍"/>
      <sheetName val="자탐수량산출서"/>
      <sheetName val="က_x0000_"/>
      <sheetName val="정보매체A동"/>
      <sheetName val="쀀ፐ"/>
      <sheetName val="缀ᨎ"/>
      <sheetName val="TRE TABLE"/>
      <sheetName val="#2_일위대가목록"/>
      <sheetName val=" ㇆"/>
      <sheetName val="_x0000_㇇"/>
      <sheetName val="월별자금계획"/>
      <sheetName val="총공사내역서"/>
      <sheetName val="총누_x0000_"/>
      <sheetName val="기초일위"/>
      <sheetName val="물량 산출 통신 맨홀"/>
      <sheetName val="ᰀЀࠀ܀ЀԀЀ؀̀"/>
      <sheetName val="하도금액분계"/>
      <sheetName val=" 견徸〒"/>
      <sheetName val=" 견헾】"/>
      <sheetName val=" 견丵〒"/>
      <sheetName val="운반헾】_x0005_"/>
      <sheetName val="시설일위"/>
      <sheetName val="식재일위"/>
      <sheetName val="계화㠀⡿"/>
      <sheetName val="ꠀ፺"/>
      <sheetName val="견적대비표"/>
      <sheetName val="노무비계"/>
      <sheetName val="주요항목별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현장코드"/>
      <sheetName val="해외코드"/>
      <sheetName val="우석문틀"/>
      <sheetName val="조도계산서 _도서_"/>
      <sheetName val="118.세금과공簀"/>
      <sheetName val="118.세금과공缀"/>
      <sheetName val="118.세금과공ꠀ"/>
      <sheetName val="기계경비일람"/>
      <sheetName val="산揄"/>
      <sheetName val="안전사尀"/>
      <sheetName val="안전사֬"/>
      <sheetName val="안전사ԯ"/>
      <sheetName val="안전사堀"/>
      <sheetName val="MEXICO-C"/>
      <sheetName val="단讬ᨪ԰"/>
      <sheetName val="단㔀቎԰"/>
      <sheetName val="쵽괄_x0005_"/>
      <sheetName val="안ᰀ፜搀"/>
      <sheetName val="예산ᰀ፜搀"/>
      <sheetName val="안蠱⥐蠀"/>
      <sheetName val="안頴⥞ꠀ"/>
      <sheetName val="물가대비표"/>
      <sheetName val="2.입력"/>
      <sheetName val="䈀ᅪ"/>
      <sheetName val="직勨"/>
      <sheetName val="봉방_x0000__x0000_沰"/>
      <sheetName val="봉방䡲る_x0000_"/>
      <sheetName val="전체헾】_x0005_"/>
      <sheetName val="3헾】_x0005_"/>
      <sheetName val="Architecture Work"/>
      <sheetName val="건축일위"/>
      <sheetName val="그라우팅일위"/>
      <sheetName val="실행๿〚_x0005_"/>
      <sheetName val="20"/>
      <sheetName val="관리사무소"/>
      <sheetName val="건︀ᇕ԰"/>
      <sheetName val="물가시세"/>
      <sheetName val="물량산출ᣇẞ"/>
      <sheetName val="예산변ﻔᇕ԰"/>
      <sheetName val=" 閍"/>
      <sheetName val="HRSG SMALL07220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구왤렀቟԰"/>
      <sheetName val="도급양식"/>
      <sheetName val="member design"/>
      <sheetName val="soil bearing check"/>
      <sheetName val="BM"/>
      <sheetName val="GR"/>
      <sheetName val="OCT.FDN"/>
      <sheetName val="단면ᘀ᨜"/>
      <sheetName val="가시_x0005__x0000_"/>
      <sheetName val="구왤헾】_x0005_"/>
      <sheetName val="구왤집계闰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General Data"/>
      <sheetName val="공틀⡀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P.԰_x0000_缀"/>
      <sheetName val="광주광역시신청사"/>
      <sheetName val="문정동3차조합"/>
      <sheetName val="연세대국제대학원"/>
      <sheetName val="기안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변䈀ᅪ԰"/>
      <sheetName val="과천MAIN"/>
      <sheetName val="쵽괄夰"/>
      <sheetName val="외주"/>
      <sheetName val="예산M栀⡓䈀"/>
      <sheetName val="U-TYPE(1ø"/>
      <sheetName val="실행_x0005__x0000_"/>
      <sheetName val="수량산唈&amp;橂"/>
      <sheetName val="96수헾"/>
      <sheetName val="안전԰_x0000_缀"/>
      <sheetName val="설산1ꠀᑶ"/>
      <sheetName val="설산1ꠀᡳ"/>
      <sheetName val="설산1⠀ᙵ"/>
      <sheetName val="설산1⠀❴"/>
      <sheetName val="설산1ԯ_x0000_"/>
      <sheetName val="설산1저⺗"/>
      <sheetName val="J直材崀"/>
      <sheetName val="평당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을부담운반헾"/>
      <sheetName val="연부97-1"/>
      <sheetName val="부ԯ_x0000_缀"/>
      <sheetName val="당초Ȁ腳"/>
      <sheetName val="버스운행안내"/>
      <sheetName val="설산1餀"/>
      <sheetName val="설계명세서_x0005__x0000__x0000_"/>
      <sheetName val="단락전류-A"/>
      <sheetName val="노무비(DB)"/>
      <sheetName val="BOX규격및 설계조건입력"/>
      <sheetName val="다각결합형"/>
      <sheetName val="산근1"/>
      <sheetName val="A-8 PD(도로중앙)"/>
      <sheetName val="오산쀀♖"/>
      <sheetName val="종합"/>
      <sheetName val="BOM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적용률"/>
      <sheetName val="발주설계서(당초)"/>
      <sheetName val="2차공사"/>
      <sheetName val="기계내역서"/>
      <sheetName val="Motor Data"/>
      <sheetName val="쵽_x0005__x0000_"/>
      <sheetName val="설계예시"/>
      <sheetName val="C &amp; G RH_x0000_"/>
      <sheetName val="관경별우수관집계"/>
      <sheetName val="대차대조표"/>
      <sheetName val="손익계산서"/>
      <sheetName val="Macro2"/>
      <sheetName val="설산㔀቎԰"/>
      <sheetName val="건԰_x0000_缀"/>
      <sheetName val="건ᰀ፜搀"/>
      <sheetName val="견"/>
      <sheetName val="항목별蠀᝙㔀"/>
      <sheetName val="항목별㔀艎ԯ"/>
      <sheetName val="항목별ㅊ䈀"/>
      <sheetName val="항목별䈀Ꝫԯ"/>
      <sheetName val="Languages"/>
      <sheetName val="조명투자및환수계획"/>
      <sheetName val="제조중간결과"/>
      <sheetName val="맨홀공 수량집계표"/>
      <sheetName val="비대ⴀ癆顶"/>
      <sheetName val="단위傡"/>
      <sheetName val="단위_x0000__x0000_"/>
      <sheetName val="예산변︽ᇕ԰"/>
      <sheetName val="토적표"/>
      <sheetName val="건축외주"/>
      <sheetName val="자  재"/>
      <sheetName val="도"/>
      <sheetName val="총괄내_x0000__x0000_"/>
      <sheetName val="새공통"/>
      <sheetName val="총괄내畠_x0013_"/>
      <sheetName val="사용자정의"/>
      <sheetName val="제품표준규격"/>
      <sheetName val="설산1က፭"/>
      <sheetName val="H-pile(298x299)"/>
      <sheetName val="H-pile(250x250)"/>
      <sheetName val="설산1蠀᥮"/>
      <sheetName val="Ⅴ-2.︀ԯ_x0000_缀"/>
      <sheetName val="부대僰_x0013_"/>
      <sheetName val="토사(僰_x0013_闰"/>
      <sheetName val="7단가"/>
      <sheetName val="총누荈"/>
      <sheetName val="부대tu"/>
      <sheetName val="장비당단가֬_x0000_缀_x0000_"/>
      <sheetName val="ITEMLIST990101"/>
      <sheetName val="단위䈳牪"/>
      <sheetName val="단위䈳奪"/>
      <sheetName val="지질조사"/>
      <sheetName val="봉방동근︀"/>
      <sheetName val="견적업체"/>
      <sheetName val="단위竀7"/>
      <sheetName val="비대_x0001__x0000_䀀"/>
      <sheetName val="비대ﴀ汅恵"/>
      <sheetName val="DS적용내역서"/>
      <sheetName val="DATE2001"/>
      <sheetName val="평가데이터"/>
      <sheetName val="일위집계표"/>
      <sheetName val="[DS-LOAD.XLS]Ⅴ-2.砀鹅瘂/"/>
      <sheetName val="[DS-LOAD.XLS]/_x0000_"/>
      <sheetName val="운반_x0000__x0000_㚐"/>
      <sheetName val="장비당단가ԯ_x0000_缀_x0000_"/>
      <sheetName val="1차 내역서"/>
      <sheetName val="Macro(전기)"/>
      <sheetName val="풍하중1"/>
      <sheetName val="하중계산"/>
      <sheetName val="TIE-IN"/>
      <sheetName val="공사비내역서"/>
      <sheetName val="부대᐀፣"/>
      <sheetName val="전체도급"/>
      <sheetName val="SUMMARY(S)"/>
      <sheetName val="䠾㥿"/>
      <sheetName val="BKDN"/>
      <sheetName val="D-3109"/>
      <sheetName val="비용"/>
      <sheetName val="관尜_x0013_"/>
      <sheetName val="6공구_x0005__x0000_"/>
      <sheetName val="9ԯ_x0000_缀"/>
      <sheetName val="오산ᰀ፜"/>
      <sheetName val="9ᰀ፜搀"/>
      <sheetName val="을헾"/>
      <sheetName val="미드수량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노무자도장2"/>
      <sheetName val="공사착공계"/>
      <sheetName val="모델링"/>
      <sheetName val="원가서"/>
      <sheetName val="DATA (EPS)"/>
      <sheetName val="DATA (TRAY)"/>
      <sheetName val="부대시설-부하계산서"/>
      <sheetName val="SE-退ꩽ܁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롤러"/>
      <sheetName val="Recording,Phone,Headset,PC"/>
      <sheetName val="기본입력"/>
      <sheetName val="계획세_x0010_"/>
      <sheetName val="주요업체"/>
      <sheetName val="AC-01-원본"/>
      <sheetName val="명鉈0"/>
      <sheetName val="Constant"/>
      <sheetName val="일위대가(계측기설㔀቎"/>
      <sheetName val="일위대가(계측기설︀ᇕ"/>
      <sheetName val="1.2.1 마루높이결정"/>
      <sheetName val="Construction Schedule"/>
      <sheetName val="공사비산출내역"/>
      <sheetName val="별㔀"/>
      <sheetName val="수량이동"/>
      <sheetName val="수목데이타 "/>
      <sheetName val="첨부파일"/>
      <sheetName val="이익영"/>
      <sheetName val="확약서"/>
      <sheetName val="분류표"/>
      <sheetName val="위치조서"/>
      <sheetName val="별ꠀ"/>
      <sheetName val="명芘'"/>
      <sheetName val="물량내역"/>
      <sheetName val="안_x0000__x0000__x0005_"/>
      <sheetName val="유_x0010__x0000_"/>
      <sheetName val="단위਀魉"/>
      <sheetName val="입적橂"/>
      <sheetName val="계획세׃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정읍농소"/>
      <sheetName val="금액"/>
      <sheetName val="경영혁신본부"/>
      <sheetName val="BOJUNGGM"/>
      <sheetName val="계᐀ባ切"/>
      <sheetName val="P.M猂⿻"/>
      <sheetName val="P.M塈_x0016_"/>
      <sheetName val="국공유지및사︀ᇕ"/>
      <sheetName val="배수관헾"/>
      <sheetName val="효성CB︀ᇕ԰_x0000_缀"/>
      <sheetName val="안정검토(온1)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증감분석"/>
      <sheetName val="DOGI"/>
      <sheetName val="2-2.매출분석"/>
      <sheetName val="d"/>
      <sheetName val="배수공토婜"/>
      <sheetName val="배수공토_x0005_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입력값1"/>
      <sheetName val="IMPEADENCE MAP 취수장"/>
      <sheetName val="노임(1차)"/>
      <sheetName val="DS-LOAD.XLS"/>
      <sheetName val="bearing"/>
      <sheetName val="제주노형(금액)"/>
      <sheetName val="계양가시설"/>
      <sheetName val="품셈1-17"/>
      <sheetName val="주빔의 설계"/>
      <sheetName val="설계명세서(怀፵"/>
      <sheetName val="부대공ԯ_x0000_缀"/>
      <sheetName val="설계명세서(԰_x0000_缀"/>
      <sheetName val="총누᠀"/>
      <sheetName val="기계경縸"/>
      <sheetName val="원하대비"/>
      <sheetName val="원도급"/>
      <sheetName val="하도급"/>
      <sheetName val="주소록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20_배_x0005__x0000_"/>
      <sheetName val="구왤집䈀ᅪ"/>
      <sheetName val="오산갈㥝"/>
      <sheetName val="7.PILE  (돌출)"/>
      <sheetName val="1근거"/>
      <sheetName val="단위昀⭝"/>
      <sheetName val="단위3_x0000_"/>
      <sheetName val="비대甂㘼_x0001_"/>
      <sheetName val="비대_x0001__x0000_퀀"/>
      <sheetName val="비대저᥻԰"/>
      <sheetName val="예산蔘_x001c_蕜_x001c_"/>
      <sheetName val="예산诘_x001c_谜_x001c_"/>
      <sheetName val="소요자재"/>
      <sheetName val="(자가망)일위대가표"/>
      <sheetName val="jan"/>
      <sheetName val="2월"/>
      <sheetName val="장비분석"/>
      <sheetName val="#3E1_GCR"/>
      <sheetName val="LKVL-CK-HT-GD1"/>
      <sheetName val="TONGKE-HT"/>
      <sheetName val="공사원가계산헾"/>
      <sheetName val="공사원가계산丵"/>
      <sheetName val="부채상환계획"/>
      <sheetName val="계정"/>
      <sheetName val="도급예산내역서ᰖ〚_x0005_"/>
      <sheetName val="예산礊"/>
      <sheetName val="견적쌐똅"/>
      <sheetName val="도급예산내역서총괄_x0005_"/>
      <sheetName val="도급예산내역서총괄罸"/>
      <sheetName val="IO LIST"/>
      <sheetName val="동해title"/>
      <sheetName val="산헾"/>
      <sheetName val="단위별 일위대가표"/>
      <sheetName val="오ԯ_x0000_缀"/>
      <sheetName val="오砀⦁︀"/>
      <sheetName val="근고 블록 유형별 수량"/>
      <sheetName val="예산변경_x0000__x0000_"/>
      <sheetName val="연동 내역서"/>
      <sheetName val="디자이너"/>
      <sheetName val="GAEYO"/>
      <sheetName val="자재㔀቎԰"/>
      <sheetName val="자재㕑቎԰"/>
      <sheetName val="자재㔰቎԰"/>
      <sheetName val="계화㔀቎"/>
      <sheetName val="자재㗇቎԰"/>
      <sheetName val="자재㗈቎԰"/>
      <sheetName val="철근량"/>
      <sheetName val="단"/>
      <sheetName val="Modeø"/>
      <sheetName val="Modeè"/>
      <sheetName val="단가견적조사표"/>
      <sheetName val="Assumptions"/>
      <sheetName val="A-General"/>
      <sheetName val="8. 내진해석"/>
      <sheetName val="물량산출근헾"/>
      <sheetName val="입찰헾"/>
      <sheetName val="물량산출근窨"/>
      <sheetName val="입찰窨"/>
      <sheetName val="GIS._x0005__x0000__x0000_"/>
      <sheetName val="실행내ﻔᇕ"/>
      <sheetName val="118.세금과丵⼼"/>
      <sheetName val="118.세금과_x0005__x0000_"/>
      <sheetName val="D-ELECT"/>
      <sheetName val="현장관리비집尜_x0013_"/>
      <sheetName val="ModeÄ"/>
      <sheetName val="CB"/>
      <sheetName val="L형옹丵"/>
      <sheetName val="조명율데이타"/>
      <sheetName val="별표총괄표"/>
      <sheetName val="구왤집계謀"/>
      <sheetName val="Sh丵⼺_x0005__x0000_"/>
      <sheetName val="단면_x0005__x0000_"/>
      <sheetName val="Indirect Cosþ"/>
      <sheetName val="봉방동헾】"/>
      <sheetName val="118.세금删%剬"/>
      <sheetName val="2000.11월설계내역"/>
      <sheetName val="P.M _x0000_"/>
      <sheetName val="Front"/>
      <sheetName val="단԰_x0000_缀"/>
      <sheetName val="산㔀"/>
      <sheetName val="단栀፿㔀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수량산출근헾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수량산출서 (2)"/>
      <sheetName val="98수문일위"/>
      <sheetName val="기초코드"/>
      <sheetName val="전산output"/>
      <sheetName val="예산䠀⥖䈀"/>
      <sheetName val="예산䠀ད䰁"/>
      <sheetName val="재료-CODE"/>
      <sheetName val="9.2단가산출서"/>
      <sheetName val="손료"/>
      <sheetName val="예산_x0000__x0000_Ԁ"/>
      <sheetName val="안정缀䜎"/>
      <sheetName val="수로단위수량"/>
      <sheetName val="계緇"/>
      <sheetName val="산"/>
      <sheetName val="물량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일위대가-1"/>
      <sheetName val="Ⅴ-2.공종별내렃"/>
      <sheetName val="보도경계블Ç"/>
      <sheetName val="식재인부"/>
      <sheetName val="안ﺬ_xd9d5_ԯ"/>
      <sheetName val="안⢬㢂氀"/>
      <sheetName val="05년5월"/>
      <sheetName val="설계개요"/>
      <sheetName val="설계산출ᰀ፜"/>
      <sheetName val="운반비집계"/>
      <sheetName val="일위대가표(유단가)"/>
      <sheetName val="내역서01"/>
      <sheetName val="공구원가계산"/>
      <sheetName val="부대尜_x0013_"/>
      <sheetName val="하수급_x0005__x0000__x0000_"/>
      <sheetName val="5공철탑ⶅ︀"/>
      <sheetName val="관거공ԯ_x0000_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중연"/>
      <sheetName val="목표세부명세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물가단가"/>
      <sheetName val="2. 공원조도"/>
      <sheetName val="토 닑⿭_x0005_"/>
      <sheetName val="오㠀ⶀ簀"/>
      <sheetName val="출력X"/>
      <sheetName val="사방수량근거"/>
      <sheetName val="재료비"/>
      <sheetName val="변전소+TIE POST"/>
      <sheetName val="전차선설비공사"/>
      <sheetName val="형상"/>
      <sheetName val="자재԰_x0000_缀"/>
      <sheetName val="관거공⠏᜶"/>
      <sheetName val="관거공䈀ᅪ"/>
      <sheetName val="관거공耀⩩"/>
      <sheetName val="항목蠀㑗䈀ᝪ"/>
      <sheetName val="항목簀䐼ᨱ"/>
      <sheetName val="계화⪔"/>
      <sheetName val="설계⪔堀"/>
      <sheetName val="NAI"/>
      <sheetName val="상촌2교-일반수량집계"/>
      <sheetName val="직䣈"/>
      <sheetName val="내역_FILE"/>
      <sheetName val="견적내용입력"/>
      <sheetName val="발신정보"/>
      <sheetName val="DS-장비"/>
      <sheetName val="NW-장비"/>
      <sheetName val="ASALTOTA"/>
      <sheetName val="물⩿〚"/>
      <sheetName val="재무가Ç"/>
      <sheetName val="부_x0000__x0000_杻"/>
      <sheetName val="부郯"/>
      <sheetName val="렀"/>
      <sheetName val="㔀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4_실행예산단가산출서(단壅Ꮕ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E01-02(EV-1-LBS)"/>
      <sheetName val="장비작업내용"/>
      <sheetName val="기초단가"/>
      <sheetName val="99년신청"/>
      <sheetName val="구왤֮"/>
      <sheetName val="구왤룠቟԰"/>
      <sheetName val="구왤㗇ԯ"/>
      <sheetName val="구왤낼㝗ﰀ"/>
      <sheetName val="[DS-LOAD.XLS]입啨/"/>
      <sheetName val="토목내역서 (도급단가)"/>
      <sheetName val="______C_WINDOWS_9605G_DS_LOAD_2"/>
      <sheetName val="IMP (REAC罈_x001e_羌_x001e_"/>
      <sheetName val="입喸)"/>
      <sheetName val="직簀"/>
      <sheetName val="직谀"/>
      <sheetName val="직Ⰰ"/>
      <sheetName val="직_xdc00_"/>
      <sheetName val="Boq"/>
      <sheetName val="p"/>
      <sheetName val="설계내역(2_x0005__x0000__x0000_"/>
      <sheetName val="방음벽 기초䈀㉪ԯ_x0000_缀"/>
      <sheetName val="PREFACE"/>
      <sheetName val="공璈ã瓌"/>
      <sheetName val="전 기"/>
      <sheetName val="구왤집ꠧ᭑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방음벽 기초䈀ｪԯ_x0000_缀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IW-LIST"/>
      <sheetName val="우수"/>
      <sheetName val="35 장주신설"/>
      <sheetName val="IMP (REAC䕝瘙蚰ɡ"/>
      <sheetName val="내︀ᇕ԰"/>
      <sheetName val="을부담_xd800_⑖턀"/>
      <sheetName val="2.대외_x0010__x0000_"/>
      <sheetName val="◀-▶"/>
      <sheetName val="제잡비"/>
      <sheetName val="BQLIST"/>
      <sheetName val="일위대가표(DEEP)"/>
      <sheetName val="PUMP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Q827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MACS-COIL(CW)"/>
      <sheetName val="건축집계표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을橂"/>
      <sheetName val="을齘"/>
      <sheetName val="1.수인터䋇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BOQ-Summary_F袹㛿㤂彩ᰀ樼"/>
      <sheetName val="전신환︀ᇕ԰"/>
      <sheetName val="용수간선"/>
      <sheetName val="Ⅴ-2.공ﻇᇕ԰_x0000_"/>
      <sheetName val="P.M_x0005__x0000_"/>
      <sheetName val="부_x0000__x0000_Ԁ"/>
      <sheetName val="가설공사"/>
      <sheetName val="단가결정"/>
      <sheetName val="내역아"/>
      <sheetName val="울타리"/>
      <sheetName val="단위︀ᇕ"/>
      <sheetName val="물량표S"/>
      <sheetName val="PRE"/>
      <sheetName val="L형옹呸"/>
      <sheetName val="유림골조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견적서을2"/>
      <sheetName val="기본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VXXB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동력부하(도산)"/>
      <sheetName val="허용전류-IEC"/>
      <sheetName val="허용전류-IEC DATA"/>
      <sheetName val="PLCAL"/>
      <sheetName val="공사원가Â"/>
      <sheetName val="범용개발순소요비용"/>
      <sheetName val="제직재"/>
      <sheetName val="공사설_x0010__x0000_"/>
      <sheetName val="공사설_x0000__x0000_"/>
      <sheetName val="2006기계경비산출표"/>
      <sheetName val="구왤_x0000__x0000_㶐"/>
      <sheetName val="관로공내역서"/>
      <sheetName val="BOX 본체"/>
      <sheetName val="계頀塔攀"/>
      <sheetName val="계Ç_x0000_"/>
      <sheetName val="유도쐂"/>
      <sheetName val="계Ç_x0000_렀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DJ1"/>
      <sheetName val="을부/_x0000_퀀¤"/>
      <sheetName val="을부က_x0000_᠀蘸"/>
      <sheetName val="토사(闰⾘_x0005_"/>
      <sheetName val="지사인원"/>
      <sheetName val="70%"/>
      <sheetName val="공사원가헾】_x0005_"/>
      <sheetName val="단_x0005__x0004__x0004_"/>
      <sheetName val="_x0000__x0005__x0000__x0005__x0000__x0013__x0000_"/>
      <sheetName val="ȀЀԀ؀Ԁ̀ЀऀЀ"/>
      <sheetName val="_x0009__x0000__x0005__x0000_"/>
      <sheetName val="̀Ȁ̀"/>
      <sheetName val=" _x0000__x0005__x0000_"/>
      <sheetName val="옥내아파트(전기)"/>
      <sheetName val="자怀"/>
      <sheetName val="도급정산"/>
      <sheetName val="NEGO"/>
      <sheetName val="하도급업체"/>
      <sheetName val="유도쐃"/>
      <sheetName val="유도쐎"/>
      <sheetName val="부대공က_x0000_"/>
      <sheetName val="관거공사_x0001_"/>
      <sheetName val="관거공사_x000c_"/>
      <sheetName val="관거공사ð"/>
      <sheetName val="안䈀ᅪ԰"/>
      <sheetName val="토류판설치(t=60׈"/>
      <sheetName val="토류판설치(t=60磈"/>
      <sheetName val="일위㦐ͨ_xda0b_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아파薸(藼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일반부표"/>
      <sheetName val="내역및총괄"/>
      <sheetName val="요⋞"/>
      <sheetName val="입׃⽾"/>
      <sheetName val="변수"/>
      <sheetName val="96수_x0005_"/>
      <sheetName val="방음벽 기초 怀፵ꈀᇚ"/>
      <sheetName val="준공조서갑지"/>
      <sheetName val="공정 (총괄) (2)"/>
      <sheetName val="구왤睮め_x0005_"/>
      <sheetName val="구왤丵〒_x0005_"/>
      <sheetName val="상수보호"/>
      <sheetName val="물량산출근_x0000_"/>
      <sheetName val="G.R300경비"/>
      <sheetName val="G_x0000__x0000__x0005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Ⅴ-2.공㔀቎԰_x0000_"/>
      <sheetName val="실행대비"/>
      <sheetName val="hvac(제어동徸"/>
      <sheetName val="견적서세부내용"/>
      <sheetName val="안缀ᨎ԰"/>
      <sheetName val="안/_x0000_"/>
      <sheetName val="안ࠋ቎蠀"/>
      <sheetName val="안/_x0000_뀀"/>
      <sheetName val="품질 및 특성 보_xdcf0_®"/>
      <sheetName val="참고(2)"/>
      <sheetName val="유도헾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북방3터널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오산갈䈀"/>
      <sheetName val="오산갈"/>
      <sheetName val="별쌐"/>
      <sheetName val="추가예산"/>
      <sheetName val="예산窨_x0013_竬"/>
      <sheetName val="수로BOX"/>
      <sheetName val="majo԰"/>
      <sheetName val="C &amp; G _x0000__x0000__x0005_"/>
      <sheetName val="C &amp; G "/>
      <sheetName val="방음벽 기초 일반纘$"/>
      <sheetName val="설계명세서렀቟԰_x0000_"/>
      <sheetName val="개산공사비"/>
      <sheetName val="sum_x0000__x0000_〸_x0000__x0000_"/>
      <sheetName val="명세厀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템플릿"/>
      <sheetName val="물_x0005__x0000_"/>
      <sheetName val="예산M1_x0005__x0000_"/>
      <sheetName val="건물︀ᇕ"/>
      <sheetName val="실행간접비용"/>
      <sheetName val="민속촌메뉴"/>
      <sheetName val="특2호하천산근"/>
      <sheetName val="특2호부관하천산근"/>
      <sheetName val="전력구구조물산근"/>
      <sheetName val="종배수관면벽구"/>
      <sheetName val="계장 품셈표"/>
      <sheetName val="기별"/>
      <sheetName val="[DS-LOAD.XLS]오산/"/>
      <sheetName val="3.1.4 F-FR8"/>
      <sheetName val="남대문빌딩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안정검_x0000_"/>
      <sheetName val="조԰"/>
      <sheetName val="조_x0005_"/>
      <sheetName val="내역 (2)"/>
      <sheetName val="예산변경사Z"/>
      <sheetName val="작성기준"/>
      <sheetName val="GIS԰"/>
      <sheetName val="도급예산내역서총橂】"/>
      <sheetName val="실행(표지,갑,을)"/>
      <sheetName val="설계׃"/>
      <sheetName val="설계_x0005_"/>
      <sheetName val="명일작업계획 (3)"/>
      <sheetName val="투찰내缀"/>
      <sheetName val="관거午_x0013_ὐ"/>
      <sheetName val="관거午_x0013_㐨"/>
      <sheetName val="관거午_x0013_떰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국공유翇ᨎ԰_x0000_缀"/>
      <sheetName val="국공유ﻇᇕ԰_x0000_缀"/>
      <sheetName val="설계명세서(선尜_x0013_"/>
      <sheetName val="공사원가丵〒_x0005_"/>
      <sheetName val="안전က_x0000_"/>
      <sheetName val="안전က_x0000_砀"/>
      <sheetName val="변_x0005__x0000__x0000_"/>
      <sheetName val="형강류 단가 CODE"/>
      <sheetName val="criteria"/>
      <sheetName val="계화膸)"/>
      <sheetName val="철거ﺬ鿕"/>
      <sheetName val="Parameters"/>
      <sheetName val="영업점별목표산출"/>
      <sheetName val="연평잔"/>
      <sheetName val="setup"/>
      <sheetName val="EXPENSE"/>
      <sheetName val="BAU-ITEMLIST"/>
      <sheetName val="시산"/>
      <sheetName val="WBS98"/>
      <sheetName val="Köpfe"/>
      <sheetName val="원_VL"/>
      <sheetName val="요Հ陭"/>
      <sheetName val="RAHME¨"/>
      <sheetName val="입적齘"/>
      <sheetName val="È"/>
      <sheetName val="BREAKDOWN(철거설치)"/>
      <sheetName val="99노임기준"/>
      <sheetName val="Man Power &amp; Comp"/>
      <sheetName val="자동제어"/>
      <sheetName val="예산변경䈀ᅪ"/>
      <sheetName val="내역조적"/>
      <sheetName val="hvac(헾⽯_x0005__x0000_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8.릐̖Ā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정"/>
      <sheetName val="1.관로"/>
      <sheetName val="관집계"/>
      <sheetName val="수량산출(음암)"/>
      <sheetName val="전기일위헾⿕"/>
      <sheetName val="하수급︀ᇕ԰_x0000_"/>
      <sheetName val="본׃⿇"/>
      <sheetName val="소상 &quot;1&quot;"/>
      <sheetName val="옹벽기초자료"/>
      <sheetName val="안전담당"/>
      <sheetName val="예산M㄀抣ԯ"/>
      <sheetName val="예산M蠊⸴"/>
      <sheetName val="예산M蠑⸴"/>
      <sheetName val="전기䀀⒑"/>
      <sheetName val="전기↏"/>
      <sheetName val="전기退ろ"/>
      <sheetName val="KP1590_B"/>
      <sheetName val="DS-최怀"/>
      <sheetName val="2002상반기노임기준"/>
      <sheetName val="산耀"/>
      <sheetName val="G㑈ď鎀"/>
      <sheetName val=" 견적뀀"/>
      <sheetName val=" 견적瀀"/>
      <sheetName val="신설개소별 총집계표(동해-배전)"/>
      <sheetName val="안평역사 총집계"/>
      <sheetName val="당초"/>
      <sheetName val="연수_x0000_"/>
      <sheetName val="경비산출"/>
      <sheetName val="전기자료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일위대가호표"/>
      <sheetName val="단위단가"/>
      <sheetName val="b_gunmul"/>
      <sheetName val="b_balju (2)"/>
      <sheetName val="현장관리비집계Á"/>
      <sheetName val="중간"/>
      <sheetName val="설계산출기纘"/>
      <sheetName val="퀀⡖"/>
      <sheetName val="㔀ｎ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ᩓ"/>
      <sheetName val="기본단가표"/>
      <sheetName val="CJE"/>
      <sheetName val="횡배수관토공수량"/>
      <sheetName val="hvac(제어동_x0005_"/>
      <sheetName val="C &amp; G R_x0000__x0000_"/>
      <sheetName val="SE-⠀⎃氀"/>
      <sheetName val="IMP (REACTO헾⽴"/>
      <sheetName val="국공유԰"/>
      <sheetName val="31.䈌"/>
      <sheetName val="[DS-LOAD.XLS][DS-LOAD.XLS]입啨/"/>
      <sheetName val="소운반"/>
      <sheetName val="물량산출근氐"/>
      <sheetName val="PAY"/>
      <sheetName val="96ׇ_x0000_"/>
      <sheetName val="별Ⴓ"/>
      <sheetName val="팬찰내역"/>
      <sheetName val="_xdbec_장공"/>
      <sheetName val="법면"/>
      <sheetName val="공감비"/>
      <sheetName val="준검 내엩서"/>
      <sheetName val="견적내역"/>
      <sheetName val="4_실행예산단가산㠀ᱫ鬀ﰓԯ_x0000_"/>
      <sheetName val="BOX복구단위수량"/>
      <sheetName val="총괄내_x0005__x0000_"/>
      <sheetName val="총괄내誀걜"/>
      <sheetName val="총괄내紴"/>
      <sheetName val="______C_WINDOWS_9605G_DS_LOAD_3"/>
      <sheetName val="______C_WINDOWS_9605G_DS_LOAD_4"/>
      <sheetName val="도장수량(하1)"/>
      <sheetName val="주형"/>
      <sheetName val="구왤 ⩘氀"/>
      <sheetName val=" 총괄표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/>
      <sheetData sheetId="20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 refreshError="1"/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/>
      <sheetData sheetId="136"/>
      <sheetData sheetId="137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 refreshError="1"/>
      <sheetData sheetId="176" refreshError="1"/>
      <sheetData sheetId="177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/>
      <sheetData sheetId="230"/>
      <sheetData sheetId="231"/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/>
      <sheetData sheetId="2140" refreshError="1"/>
      <sheetData sheetId="2141" refreshError="1"/>
      <sheetData sheetId="2142" refreshError="1"/>
      <sheetData sheetId="2143" refreshError="1"/>
      <sheetData sheetId="2144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/>
      <sheetData sheetId="3133"/>
      <sheetData sheetId="3134" refreshError="1"/>
      <sheetData sheetId="3135" refreshError="1"/>
      <sheetData sheetId="3136" refreshError="1"/>
      <sheetData sheetId="313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맨홀기준"/>
      <sheetName val="단가 및 재료비"/>
      <sheetName val="중기사용료산출근거"/>
      <sheetName val="DATE"/>
      <sheetName val="요율"/>
      <sheetName val="인건비 "/>
      <sheetName val="데이타"/>
      <sheetName val="설계명세서"/>
      <sheetName val="A 견적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N4">
            <v>1E-4</v>
          </cell>
          <cell r="O4">
            <v>22</v>
          </cell>
        </row>
        <row r="5">
          <cell r="N5">
            <v>137</v>
          </cell>
          <cell r="O5">
            <v>28</v>
          </cell>
        </row>
        <row r="6">
          <cell r="N6">
            <v>223</v>
          </cell>
          <cell r="O6">
            <v>36</v>
          </cell>
        </row>
        <row r="7">
          <cell r="N7">
            <v>350</v>
          </cell>
          <cell r="O7">
            <v>42</v>
          </cell>
        </row>
        <row r="8">
          <cell r="N8">
            <v>458</v>
          </cell>
          <cell r="O8">
            <v>54</v>
          </cell>
        </row>
        <row r="9">
          <cell r="N9">
            <v>748</v>
          </cell>
          <cell r="O9">
            <v>70</v>
          </cell>
        </row>
        <row r="10">
          <cell r="N10">
            <v>1306</v>
          </cell>
          <cell r="O10">
            <v>82</v>
          </cell>
        </row>
        <row r="11">
          <cell r="N11">
            <v>1729</v>
          </cell>
          <cell r="O11">
            <v>104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  <sheetName val="Sheet8"/>
      <sheetName val="Sheet9"/>
      <sheetName val="Sheet10"/>
      <sheetName val="Macro1"/>
      <sheetName val="부하LOAD"/>
      <sheetName val="중기일위대가"/>
    </sheetNames>
    <sheetDataSet>
      <sheetData sheetId="0"/>
      <sheetData sheetId="1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DATA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  <sheetName val="단가산출"/>
      <sheetName val="N賃率-職"/>
      <sheetName val="간선계산"/>
      <sheetName val="노무비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98지급계획"/>
      <sheetName val="남양시작동자105노65기1.3화1.2"/>
      <sheetName val="일반공사"/>
      <sheetName val="제-노임"/>
      <sheetName val="제직재"/>
      <sheetName val="을지"/>
      <sheetName val="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매립"/>
      <sheetName val="ITEM"/>
      <sheetName val="기초단가"/>
      <sheetName val="대구실행"/>
      <sheetName val="Baby일위대가"/>
      <sheetName val="0.집계"/>
      <sheetName val="1.수변전설비공사"/>
      <sheetName val="입찰안"/>
      <sheetName val="말뚝지지력산정"/>
      <sheetName val="조명율표"/>
      <sheetName val="부하계산서"/>
      <sheetName val="조도계산서 (도서)"/>
      <sheetName val="직노"/>
      <sheetName val="실행내역"/>
      <sheetName val="수량"/>
      <sheetName val="자재단가"/>
      <sheetName val="고분전시관"/>
      <sheetName val="설비"/>
      <sheetName val="MOTOR"/>
      <sheetName val="단위단가"/>
      <sheetName val="DATA"/>
      <sheetName val="200"/>
      <sheetName val="MAIN_TABLE"/>
      <sheetName val="1.설계조건"/>
      <sheetName val="내역"/>
      <sheetName val="재료"/>
      <sheetName val="Macro1"/>
      <sheetName val="LOPCALC"/>
      <sheetName val="가로등부표"/>
      <sheetName val="내역(설계)"/>
      <sheetName val="식생블럭단위수량"/>
      <sheetName val="3-1.CB"/>
      <sheetName val="입찰보고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아산추가1220"/>
      <sheetName val="당초"/>
      <sheetName val="1.수인터널"/>
      <sheetName val="일위대가목차"/>
      <sheetName val="XL4Poppy"/>
      <sheetName val="본공사"/>
      <sheetName val="DANGA"/>
      <sheetName val="BQ"/>
      <sheetName val="일위대가(가설)"/>
      <sheetName val="인건비"/>
      <sheetName val="준검 내역서"/>
      <sheetName val="금리계산"/>
      <sheetName val="본선차로수량집계표"/>
      <sheetName val="자료입력"/>
      <sheetName val="전선 및 전선관"/>
      <sheetName val="대치판정"/>
      <sheetName val="연습"/>
      <sheetName val="부대내역"/>
      <sheetName val="CTEMCOST"/>
      <sheetName val="총괄표"/>
      <sheetName val="전선"/>
      <sheetName val="CABLE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데이타"/>
      <sheetName val="DATA1"/>
      <sheetName val="정부노임단가"/>
      <sheetName val="수량산출"/>
      <sheetName val="WORK"/>
      <sheetName val="3BL공동구 수량"/>
      <sheetName val="비교표"/>
      <sheetName val="전기일위대가"/>
      <sheetName val="단가"/>
      <sheetName val="시설물일위"/>
      <sheetName val="기계내역"/>
      <sheetName val="단면(RW1)"/>
      <sheetName val="소비자가"/>
      <sheetName val="ilch"/>
      <sheetName val="일위대가표"/>
      <sheetName val="22단가(철거)"/>
      <sheetName val="49단가"/>
      <sheetName val="49단가(철거)"/>
      <sheetName val="22단가"/>
      <sheetName val="집계표"/>
      <sheetName val="실행철강하도"/>
      <sheetName val="내역서2안"/>
      <sheetName val="6호기"/>
      <sheetName val="소야공정계획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단가 및 재료비"/>
      <sheetName val="- INFORMATION -"/>
      <sheetName val="2006기계경비산출표"/>
      <sheetName val="보증수수료산출"/>
      <sheetName val="수목데이타 "/>
      <sheetName val="교각1"/>
      <sheetName val="일용노임단가"/>
      <sheetName val="중기일위대가"/>
      <sheetName val="대비"/>
      <sheetName val="토량산출서"/>
      <sheetName val="2F 회의실견적(5_14 일대)"/>
      <sheetName val="48전력선로일위"/>
      <sheetName val="49-119"/>
      <sheetName val="설직재-1"/>
      <sheetName val="토공"/>
      <sheetName val="구역화물"/>
      <sheetName val="단가일람"/>
      <sheetName val="노원열병합  건축공사기성내역서"/>
      <sheetName val="unit 4"/>
      <sheetName val="I一般比"/>
      <sheetName val="공종별내역서"/>
      <sheetName val="원가계산서"/>
      <sheetName val="부대공Ⅱ"/>
      <sheetName val="설계내역서"/>
      <sheetName val="ITB COST"/>
      <sheetName val="손익분석"/>
      <sheetName val="Macro(전선)"/>
      <sheetName val="001"/>
      <sheetName val="산출내역서집계표"/>
      <sheetName val="총계"/>
      <sheetName val="BID-도로"/>
      <sheetName val="내력서"/>
      <sheetName val="실행내역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8NS-N"/>
      <sheetName val="경상직원"/>
      <sheetName val="신우"/>
      <sheetName val="AIR SHOWER(3인용)"/>
      <sheetName val="C3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조사"/>
      <sheetName val="DATE"/>
      <sheetName val="철거집계"/>
      <sheetName val="기계경비(시간당)"/>
      <sheetName val="램머"/>
      <sheetName val="보차도경계석"/>
      <sheetName val="J直材4"/>
      <sheetName val="CA지입"/>
      <sheetName val="재집"/>
      <sheetName val="직재"/>
      <sheetName val="20관리비율"/>
      <sheetName val="총괄집계표"/>
      <sheetName val="고창터널(고창방향)"/>
      <sheetName val="1차설계변경내역"/>
      <sheetName val="율촌법률사무소2내역"/>
      <sheetName val="Total"/>
      <sheetName val="6PILE  (돌출)"/>
      <sheetName val="99총공사내역서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6동"/>
      <sheetName val="L_RPTA05_목록"/>
      <sheetName val="96보완계획7.12"/>
      <sheetName val="지진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주상도"/>
      <sheetName val="INPUT"/>
      <sheetName val="하조서"/>
      <sheetName val="가로등"/>
      <sheetName val="공사비예산서(토목분)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건축공사"/>
      <sheetName val="플랜트 설치"/>
      <sheetName val="총수량집계표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기계경비일람"/>
      <sheetName val="적용공정"/>
      <sheetName val="Macro2"/>
      <sheetName val="기초코드"/>
      <sheetName val="포장공"/>
      <sheetName val="간접비"/>
      <sheetName val="견적"/>
      <sheetName val="철거산출근거"/>
      <sheetName val="설계명세서"/>
      <sheetName val="예산명세서"/>
      <sheetName val="내역서(전체)"/>
      <sheetName val="L_RPTB02_01"/>
      <sheetName val="96정변2"/>
      <sheetName val="총괄내역서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3련 BOX"/>
      <sheetName val="지주목시비량산출서"/>
      <sheetName val="대림산업"/>
      <sheetName val="주사무실종합"/>
      <sheetName val="부하(성남)"/>
      <sheetName val="연부97-1"/>
      <sheetName val="갑지1"/>
      <sheetName val="전기"/>
      <sheetName val="유첨#2"/>
      <sheetName val="Sheet17"/>
      <sheetName val="금호"/>
      <sheetName val="품의서"/>
      <sheetName val="물가시세"/>
      <sheetName val="SG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점검총괄"/>
      <sheetName val="공구원가계산"/>
      <sheetName val="1차증가원가계산"/>
      <sheetName val="물량산출근거"/>
      <sheetName val="토목내역"/>
      <sheetName val="CONCRETE"/>
      <sheetName val="현장관리비내역서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고등학교"/>
      <sheetName val="현관"/>
      <sheetName val="본부소개"/>
      <sheetName val="기초자료"/>
      <sheetName val="여과지동"/>
      <sheetName val="내역표지"/>
      <sheetName val="단면가정"/>
      <sheetName val="제3장 기술업무"/>
      <sheetName val="TOT"/>
      <sheetName val="접지수량"/>
      <sheetName val="내역서 (2)"/>
      <sheetName val="단가 "/>
      <sheetName val="관리,공감"/>
      <sheetName val="수로교총재료집계"/>
      <sheetName val="전체"/>
      <sheetName val="부대시설"/>
      <sheetName val="Apt내역"/>
      <sheetName val="대외공문"/>
      <sheetName val="DWPM"/>
      <sheetName val="BJJIN"/>
      <sheetName val="전기2005"/>
      <sheetName val="통신2005"/>
      <sheetName val="노무비산출"/>
      <sheetName val="9GNG운반"/>
      <sheetName val="실행(1)"/>
      <sheetName val="가시설흙막이"/>
      <sheetName val="NYS"/>
      <sheetName val="연령현황"/>
      <sheetName val="집수정(600-700)"/>
      <sheetName val="계산식"/>
      <sheetName val="가도공"/>
      <sheetName val="도급"/>
      <sheetName val="입적표"/>
      <sheetName val="발신정보"/>
      <sheetName val="수량산출서-2"/>
      <sheetName val="바닥판"/>
      <sheetName val="보합"/>
      <sheetName val="TABLE"/>
      <sheetName val="부하LOAD"/>
      <sheetName val="시중노임단가"/>
      <sheetName val="건축내역"/>
      <sheetName val="기본DATA"/>
      <sheetName val="s"/>
      <sheetName val="연결임시"/>
      <sheetName val="말뚝물량"/>
      <sheetName val="인건-측정"/>
      <sheetName val="기자재비"/>
      <sheetName val="포장복구집계"/>
      <sheetName val="내역서(토목)"/>
      <sheetName val="BOQ(전체)"/>
      <sheetName val="적상기초자료"/>
      <sheetName val="증감대비"/>
      <sheetName val="별표"/>
      <sheetName val="사전공사"/>
      <sheetName val="현장지지물물량"/>
      <sheetName val="MIJIBI"/>
      <sheetName val="건축직"/>
      <sheetName val="토목공사"/>
      <sheetName val="U-TYPE(1)"/>
      <sheetName val="일반수량"/>
      <sheetName val="역T형교대(말뚝기초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개요"/>
      <sheetName val="실행간접비용"/>
      <sheetName val="2002하반기노임기준"/>
      <sheetName val="본부장"/>
      <sheetName val="내역서(삼호)"/>
      <sheetName val="12월31일"/>
      <sheetName val="케이블"/>
      <sheetName val="BOQ"/>
      <sheetName val="세부내역서"/>
      <sheetName val="단  가  대  비  표"/>
      <sheetName val="일  위  대  가  목  록"/>
      <sheetName val="Customer Databas"/>
      <sheetName val="경율산정"/>
      <sheetName val="COVER"/>
      <sheetName val="관접합및부설"/>
      <sheetName val="효동"/>
      <sheetName val="간접"/>
      <sheetName val="5.공종별예산내역서"/>
      <sheetName val="³ëÀÓ"/>
      <sheetName val="단"/>
      <sheetName val="교통대책내역"/>
      <sheetName val="위치조서"/>
      <sheetName val="TEL"/>
      <sheetName val="예산조서(무선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세부견적서(DAS Call Back)"/>
      <sheetName val="노임변동률"/>
      <sheetName val="COMPRESSOR"/>
      <sheetName val="변경내역을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기본설계도급항목"/>
      <sheetName val="PROJECT BRIEF"/>
      <sheetName val="ELECTRIC"/>
      <sheetName val="SCHEDULE"/>
      <sheetName val="토적표"/>
      <sheetName val="36신설수량"/>
      <sheetName val="통장출금액"/>
      <sheetName val="기계경비시간당손료목록"/>
      <sheetName val="동력부하(도산)"/>
      <sheetName val="2000전체분"/>
      <sheetName val="건설장비기초단가"/>
      <sheetName val="합천내역"/>
      <sheetName val="2000년 공정표"/>
      <sheetName val="1공구(을)"/>
      <sheetName val="대공종"/>
      <sheetName val="보할공정"/>
      <sheetName val="인사자료총집계"/>
      <sheetName val="내역총괄"/>
      <sheetName val="내역총괄2"/>
      <sheetName val="내역총괄3"/>
      <sheetName val="공비대비"/>
      <sheetName val="빌딩 안내"/>
      <sheetName val="데리네이타현황"/>
      <sheetName val="EQUIPMENT -2"/>
      <sheetName val="MBR9"/>
      <sheetName val="상수도토공집계표"/>
      <sheetName val="단가목록"/>
      <sheetName val="물량표"/>
      <sheetName val="자재목록"/>
      <sheetName val="연결관산출조서"/>
      <sheetName val="1단계"/>
      <sheetName val="품셈"/>
      <sheetName val="단가표"/>
      <sheetName val="실행예산서"/>
      <sheetName val="유동표(변경)"/>
      <sheetName val="토공산출(주차장)"/>
      <sheetName val="급명"/>
      <sheetName val="금액내역서"/>
      <sheetName val="기본단가표"/>
      <sheetName val="1._x0018_변전설비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1공구 건정토건 토공"/>
      <sheetName val="연결관암거"/>
      <sheetName val="3.내역서"/>
      <sheetName val="화재 탐지 설비"/>
      <sheetName val="세목전체"/>
      <sheetName val="교각별철근수량집계표"/>
      <sheetName val="실행"/>
      <sheetName val="백암비스타내역"/>
      <sheetName val="단가조사-1"/>
      <sheetName val="단가조사-2"/>
      <sheetName val="갑지(추정)"/>
      <sheetName val="토목주소"/>
      <sheetName val="프랜트면허"/>
      <sheetName val="경산"/>
      <sheetName val="자재테이블"/>
      <sheetName val="OPGW기별"/>
      <sheetName val="Man Power &amp; Comp"/>
      <sheetName val="차종별"/>
      <sheetName val="날개벽(시점좌측)"/>
      <sheetName val="동해title"/>
      <sheetName val="MFAB"/>
      <sheetName val="MFRT"/>
      <sheetName val="MPKG"/>
      <sheetName val="MPRD"/>
      <sheetName val="일위"/>
      <sheetName val="약전닥트"/>
      <sheetName val="건축부하"/>
      <sheetName val="FA설치명세"/>
      <sheetName val="FD"/>
      <sheetName val="TYPE-1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const."/>
      <sheetName val="COPING"/>
      <sheetName val="일위산출"/>
      <sheetName val="펌프장수량산출(토)"/>
      <sheetName val="위성"/>
      <sheetName val="남양구조시험동"/>
      <sheetName val="샘플표지"/>
      <sheetName val="지하1층"/>
      <sheetName val="EP0618"/>
      <sheetName val="산출내역서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TRE TABLE"/>
      <sheetName val="기계경비및산출근거서"/>
      <sheetName val="투찰내역"/>
      <sheetName val="9811"/>
      <sheetName val="기자재대비표"/>
      <sheetName val="SLAB&quot;1&quot;"/>
      <sheetName val="산#2-1 (2)"/>
      <sheetName val="골재산출"/>
      <sheetName val="암거날개벽재료집계"/>
      <sheetName val="구동"/>
      <sheetName val="PIPE"/>
      <sheetName val="VALVE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참조-(1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강북라우터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구리토평1전기"/>
      <sheetName val="세부내역"/>
      <sheetName val="220 (2)"/>
      <sheetName val="주방환기"/>
      <sheetName val="총인원"/>
      <sheetName val="직급인원"/>
      <sheetName val="대림경상68억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변경총괄지(1)"/>
      <sheetName val=" 총괄표"/>
      <sheetName val="사원등록"/>
      <sheetName val="호봉 (2)"/>
      <sheetName val="자재집계"/>
      <sheetName val="인건비 "/>
      <sheetName val="건축공사실행"/>
      <sheetName val="마산방향"/>
      <sheetName val="진주방향"/>
      <sheetName val="중기사용료"/>
      <sheetName val="대비내역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A갑지"/>
      <sheetName val="목동1절주.bh01"/>
      <sheetName val="TYPE-A"/>
      <sheetName val="BSD (2)"/>
      <sheetName val="단가대비"/>
      <sheetName val="노임이"/>
      <sheetName val="WEON"/>
      <sheetName val="경상"/>
      <sheetName val="가설"/>
      <sheetName val="등록자료"/>
      <sheetName val="입력정보"/>
      <sheetName val="현장관리비"/>
      <sheetName val="단가비교표_공통1"/>
      <sheetName val="일(4)"/>
      <sheetName val="DB"/>
      <sheetName val="기본일위"/>
      <sheetName val="교각별수량"/>
      <sheetName val="원가산출서"/>
      <sheetName val="Dae_Jiju"/>
      <sheetName val="Sikje_ingun"/>
      <sheetName val="TREE_D"/>
      <sheetName val="FOOTING단면력"/>
      <sheetName val="날개벽수량표"/>
      <sheetName val="공종"/>
      <sheetName val="제품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식재일위대가"/>
      <sheetName val="표층포설및다짐"/>
      <sheetName val="ⴭⴭⴭⴭ"/>
      <sheetName val="1차 내역서"/>
      <sheetName val="기계설비"/>
      <sheetName val="단중표-ST"/>
      <sheetName val="경비"/>
      <sheetName val="AILC004"/>
      <sheetName val="EKOG10건축"/>
      <sheetName val="조명율데이타"/>
      <sheetName val="입고장부 (4)"/>
      <sheetName val="내역서(총)"/>
      <sheetName val="Oper Amount"/>
      <sheetName val="출력X"/>
      <sheetName val="화설내"/>
      <sheetName val="배수관토공"/>
      <sheetName val="송우내역서"/>
      <sheetName val="일위대가(계측기설치)"/>
      <sheetName val="진우+대광"/>
      <sheetName val="신공항A-9(원가수정)"/>
      <sheetName val="본선토량운반계산서(1)0"/>
      <sheetName val="01AC"/>
      <sheetName val="웅진교-S2"/>
      <sheetName val="대창(함평)-창열"/>
      <sheetName val="대창(장성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제수변수량"/>
      <sheetName val="공기변수량"/>
      <sheetName val="CIVIL"/>
      <sheetName val="일반수량총괄"/>
      <sheetName val="자  재"/>
      <sheetName val="정화조동내역"/>
      <sheetName val="단위수량"/>
      <sheetName val="관리사무소"/>
      <sheetName val="건축"/>
      <sheetName val="단가산출서 (2)"/>
      <sheetName val="단가산출서"/>
      <sheetName val="REACTION芨.헾⿁_x0005__x0000_"/>
      <sheetName val="REACTION鴘E鵜E헾⼼_x0005_"/>
      <sheetName val="교대"/>
      <sheetName val="공사내역서(을)실행"/>
      <sheetName val="wall"/>
      <sheetName val="내역(토목)"/>
      <sheetName val="우각부보강"/>
      <sheetName val="토공정보"/>
      <sheetName val="2"/>
      <sheetName val="두앙"/>
      <sheetName val="직원동원SCH"/>
      <sheetName val="계획금액"/>
      <sheetName val="97 사업추정(WEKI)"/>
      <sheetName val="우수"/>
      <sheetName val="MEXICO-C"/>
      <sheetName val="토공계산서(부체도로)"/>
      <sheetName val="7단가"/>
      <sheetName val="용산1(해보)"/>
      <sheetName val="설계예시"/>
      <sheetName val="CODE"/>
      <sheetName val="통신물량"/>
      <sheetName val="가설공사내역"/>
      <sheetName val="설계가"/>
      <sheetName val="관로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SORCE1"/>
      <sheetName val="가시설단위수량"/>
      <sheetName val="지장물C"/>
      <sheetName val="General Data"/>
      <sheetName val="SE-611"/>
      <sheetName val="SLAB"/>
      <sheetName val="관람석제출"/>
      <sheetName val="IP좌표"/>
      <sheetName val="월선수금"/>
      <sheetName val="woo(mac)"/>
      <sheetName val="제원.설계조건"/>
      <sheetName val="type-F"/>
      <sheetName val="sw1"/>
      <sheetName val="NOMUBI"/>
      <sheetName val="공사비집계"/>
      <sheetName val="단위세대"/>
      <sheetName val="날개벽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사각맨홀"/>
      <sheetName val="청천내"/>
      <sheetName val="저리조양"/>
      <sheetName val="정화조방수미장"/>
      <sheetName val="실행갑지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경상비"/>
      <sheetName val="평교-내역"/>
      <sheetName val="견적990322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종합기별"/>
      <sheetName val="노무비명세서"/>
      <sheetName val="소요자재명세서"/>
      <sheetName val="역T형"/>
      <sheetName val="b_balju_cho"/>
      <sheetName val="공종단가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간선"/>
      <sheetName val="1"/>
      <sheetName val="우수공"/>
      <sheetName val="타견적(을)"/>
      <sheetName val="원형맨홀수량"/>
      <sheetName val="굴착현장"/>
      <sheetName val="중동상가"/>
      <sheetName val="L형옹벽측구"/>
      <sheetName val="일위목차"/>
      <sheetName val="포장절단"/>
      <sheetName val="DATA(BAC)"/>
      <sheetName val="일위단가"/>
      <sheetName val="일위(설)"/>
      <sheetName val="A 견적"/>
      <sheetName val="전기공사일위대가"/>
      <sheetName val="성원계약"/>
      <sheetName val="실행예산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갈현동"/>
      <sheetName val="전기설계변경"/>
      <sheetName val="품셈집계표"/>
      <sheetName val="자재조사표(참고용)"/>
      <sheetName val="일반부표집계표"/>
      <sheetName val="분전함신설"/>
      <sheetName val="접지1종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cost"/>
      <sheetName val="3본사"/>
      <sheetName val="(2)"/>
      <sheetName val="년도별노임표"/>
      <sheetName val="중기목록표"/>
      <sheetName val="원내역서3"/>
      <sheetName val="3도로"/>
      <sheetName val="101동"/>
      <sheetName val="정공공사"/>
      <sheetName val="기초일위"/>
      <sheetName val="시설일위"/>
      <sheetName val="조명일위"/>
      <sheetName val="성내동"/>
      <sheetName val="소포내역 (2)"/>
      <sheetName val="2002상반기노임기준"/>
      <sheetName val="업체별기성내역"/>
      <sheetName val="단면별연장"/>
      <sheetName val="구조물공"/>
      <sheetName val="부대공"/>
      <sheetName val="배수공"/>
      <sheetName val="적격심사표"/>
      <sheetName val="EQT-ESTN"/>
      <sheetName val="평3"/>
      <sheetName val="2.펌프장(사급자재)"/>
      <sheetName val="MACRO(MCC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승용"/>
      <sheetName val="2공구수량"/>
      <sheetName val="pbs_lambda"/>
      <sheetName val="Matériel embarqué PVC"/>
      <sheetName val="토공 total"/>
      <sheetName val="INMD1198"/>
      <sheetName val="INFG1198"/>
      <sheetName val="맨홀토공수량"/>
      <sheetName val="표준ፙ렀ᑟ"/>
      <sheetName val="결과조달"/>
      <sheetName val="물가대비표"/>
      <sheetName val="가공2원도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평가데이터"/>
      <sheetName val="내역서적용수량"/>
      <sheetName val="전력구구조물산근"/>
      <sheetName val="내역1"/>
      <sheetName val="일위1"/>
      <sheetName val="소운반"/>
      <sheetName val="공종구간"/>
      <sheetName val="산출0"/>
      <sheetName val="8.PILE  (돌출)"/>
      <sheetName val="오억미만"/>
      <sheetName val="직원자료입력"/>
      <sheetName val="성서방향-교대(A2)"/>
      <sheetName val="시공계획"/>
      <sheetName val="메서,변+증"/>
      <sheetName val="청구내역(9807)"/>
      <sheetName val="집1"/>
      <sheetName val="자재단가표"/>
      <sheetName val="재료집계"/>
      <sheetName val="개소별수량산출"/>
      <sheetName val="산출(전주P7)"/>
      <sheetName val="Macro3"/>
      <sheetName val="깨기수량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평균환율-USD"/>
      <sheetName val="인원동원계획"/>
      <sheetName val="기기리스트"/>
      <sheetName val="설계개요"/>
      <sheetName val="캔개발배경"/>
      <sheetName val="시장"/>
      <sheetName val="일정표"/>
      <sheetName val="CB"/>
      <sheetName val="CS2"/>
      <sheetName val="2000.11¿ù¼³餀㢘ԯ_x0000_缀_x0000_"/>
      <sheetName val="단양 00 아파트-세부내역"/>
      <sheetName val="주차구획선수량"/>
      <sheetName val="POOM_MOTO"/>
      <sheetName val="밀양노선별공사비명세서"/>
      <sheetName val="1안"/>
      <sheetName val="현장관리비 "/>
      <sheetName val="테이블"/>
      <sheetName val="MACRO(전선관)"/>
      <sheetName val="Piping Design Data"/>
      <sheetName val="종배수관"/>
      <sheetName val="工완성공사율"/>
      <sheetName val="H PILE수량"/>
      <sheetName val="TC표지"/>
      <sheetName val="2003상반기노임기준"/>
      <sheetName val="중기조종사 단위단가"/>
      <sheetName val="준공조서"/>
      <sheetName val="공사준공계"/>
      <sheetName val="준공검사보고서"/>
      <sheetName val="PARAMETER"/>
      <sheetName val="세부내역(직접인건비)"/>
      <sheetName val="CPM챠트"/>
      <sheetName val="차도조도계산"/>
      <sheetName val="SULKEA"/>
      <sheetName val="물墸᎟鰀"/>
      <sheetName val="화재 탐지_x0005__x0000_"/>
      <sheetName val="가중치"/>
      <sheetName val="일위대가(건축)"/>
      <sheetName val="7.1유효폭"/>
      <sheetName val="자재목록표"/>
      <sheetName val="단중聀"/>
      <sheetName val="사급자재총괄"/>
      <sheetName val="당정동경상이수"/>
      <sheetName val="당정동공통이수"/>
      <sheetName val="소업1교"/>
      <sheetName val="변화치수"/>
      <sheetName val=" 토목 처리장도급내역서 "/>
      <sheetName val="98수문일위"/>
      <sheetName val="차수"/>
      <sheetName val="01"/>
      <sheetName val="貭♘"/>
      <sheetName val="기계실"/>
      <sheetName val="99년신청"/>
      <sheetName val="MAT"/>
      <sheetName val="경로,구간현황"/>
      <sheetName val="전신환매도徸"/>
      <sheetName val="공통비"/>
      <sheetName val="대가목록"/>
      <sheetName val="보호"/>
      <sheetName val="HRSG SMALL07220"/>
      <sheetName val="성남여성복지내역"/>
      <sheetName val="(A)내역서"/>
      <sheetName val="간지"/>
      <sheetName val="아수배전(1회)"/>
      <sheetName val="인건비_조사"/>
      <sheetName val="견적서(대외) (2)"/>
      <sheetName val="대로근거"/>
      <sheetName val="OZ049E"/>
      <sheetName val="하도급변경대비표"/>
      <sheetName val="2000용수잠관-수량집계"/>
      <sheetName val="공사내역"/>
      <sheetName val="통합"/>
      <sheetName val="입력"/>
      <sheetName val="기초공"/>
      <sheetName val="층"/>
      <sheetName val="배수내역(총수량)"/>
      <sheetName val="기지국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콘_재료분리(1)"/>
      <sheetName val="횡배수관토공수량"/>
      <sheetName val="내역서 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BOX"/>
      <sheetName val="2.2.2입적표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대포2교접속"/>
      <sheetName val="일반전기C"/>
      <sheetName val="참조"/>
      <sheetName val="기초코徸"/>
      <sheetName val="96수출"/>
      <sheetName val="시운전연료"/>
      <sheetName val="예산조서(︀ᇕ԰"/>
      <sheetName val="공사설계서"/>
      <sheetName val=" 냉각수펌프"/>
      <sheetName val="사다리"/>
      <sheetName val="내역(전체)"/>
      <sheetName val="★도급내역"/>
      <sheetName val="FIN TUBE"/>
      <sheetName val="HED. &amp; PIPE"/>
      <sheetName val="원가집계"/>
      <sheetName val="견적시담(송포2공구)"/>
      <sheetName val="공사"/>
      <sheetName val="설계내"/>
      <sheetName val="설치 일위대가(46~԰_x0000_缀_x0000_"/>
      <sheetName val="자재표"/>
      <sheetName val="4.일위대가목차"/>
      <sheetName val="안양1공구_건축"/>
      <sheetName val="적격점수&lt;300억미만&gt;"/>
      <sheetName val="현대물량"/>
      <sheetName val="Param"/>
      <sheetName val="LAB"/>
      <sheetName val="Inquiry"/>
      <sheetName val="철탑공사"/>
      <sheetName val="N_x0000__x0000_"/>
      <sheetName val="청주(철골발주의뢰서)"/>
      <sheetName val="Price List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전기혼잡제경비(45)"/>
      <sheetName val="CAT_5"/>
      <sheetName val="기본"/>
      <sheetName val="원가계산서 "/>
      <sheetName val="첨부파일"/>
      <sheetName val="수량BOQ"/>
      <sheetName val="제경비"/>
      <sheetName val="단가조사표"/>
      <sheetName val="설계내역서(기계)"/>
      <sheetName val="POWER"/>
      <sheetName val="품종별월계"/>
      <sheetName val="5.공종별尜_x0013_層_x0013_闰"/>
      <sheetName val="금액내㔀቎"/>
      <sheetName val="청하배수"/>
      <sheetName val="설계서"/>
      <sheetName val="예산"/>
      <sheetName val="미지급내역"/>
      <sheetName val="매입내역 "/>
      <sheetName val="거래처별지출내역"/>
      <sheetName val="총(철거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참조M"/>
      <sheetName val="공사비총괄표"/>
      <sheetName val="제잡비"/>
      <sheetName val="집계(세부총괄)"/>
      <sheetName val="전력구구조물산근2구간"/>
      <sheetName val="현황산출서"/>
      <sheetName val="C.배수관공"/>
      <sheetName val="식재-외주 (2)"/>
      <sheetName val="전체철근집계"/>
      <sheetName val="유효폭의 계산"/>
      <sheetName val="내역서단가산출용"/>
      <sheetName val="상행-교대(A1)"/>
      <sheetName val="공주-교대(A1)"/>
      <sheetName val="구조     ."/>
      <sheetName val="1)fs"/>
      <sheetName val="기초및구체공"/>
      <sheetName val="유림골조"/>
      <sheetName val="Sheet16 (2)"/>
      <sheetName val="쌍송교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basic"/>
      <sheetName val="집수A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G.R300경비"/>
      <sheetName val="01상노임"/>
      <sheetName val="22단丵"/>
      <sheetName val="화해(함평)"/>
      <sheetName val="화해(장성)"/>
      <sheetName val="광혁기성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하중계산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T6-6(2)"/>
      <sheetName val="Upgrades pricing"/>
      <sheetName val="3_바닥판설계"/>
      <sheetName val="변경서식"/>
      <sheetName val="변품8-37"/>
      <sheetName val="참조(2)"/>
      <sheetName val="현장일보"/>
      <sheetName val="9509"/>
      <sheetName val="금융비용"/>
      <sheetName val="명단원자료(이전)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96작생능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b_balju"/>
      <sheetName val="총공사비"/>
      <sheetName val="심의대상"/>
      <sheetName val="WIND-EQ"/>
      <sheetName val="FEXS"/>
      <sheetName val="PUMP SHT"/>
      <sheetName val="대가단최종"/>
      <sheetName val="부丵〒"/>
      <sheetName val="부司2"/>
      <sheetName val="가로등제어반 설치공사(수량)"/>
      <sheetName val="품목납기"/>
      <sheetName val="Macro(부하)"/>
      <sheetName val="영동(D)"/>
      <sheetName val="원가서"/>
      <sheetName val="증감분석"/>
      <sheetName val="기초입력"/>
      <sheetName val="명세"/>
      <sheetName val="밧데리"/>
      <sheetName val="지주설치제원"/>
      <sheetName val="인상효1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자판실행"/>
      <sheetName val="기타시설"/>
      <sheetName val="판매시설"/>
      <sheetName val="아파트"/>
      <sheetName val="주민복지관"/>
      <sheetName val="지하주차장"/>
      <sheetName val="1-1"/>
      <sheetName val="D16"/>
      <sheetName val="D25"/>
      <sheetName val="D22"/>
      <sheetName val="단위세대물량"/>
      <sheetName val="낙찰표"/>
      <sheetName val="GAEYO"/>
      <sheetName val="기준"/>
      <sheetName val="VENDOR LIST"/>
      <sheetName val="내부부하"/>
      <sheetName val="산재 안전"/>
      <sheetName val="노무비 경비"/>
      <sheetName val="산정표"/>
      <sheetName val="BQ(실행)"/>
      <sheetName val="연습장소"/>
      <sheetName val="상세내역,전력산출서"/>
      <sheetName val="내역(가지)"/>
      <sheetName val="신공"/>
      <sheetName val="별표 "/>
      <sheetName val="매입세"/>
      <sheetName val="균열"/>
      <sheetName val="단가및재료비"/>
      <sheetName val="노᠀⁷"/>
      <sheetName val="bearing"/>
      <sheetName val="현장별계약현황('98.10.31)"/>
      <sheetName val="현장관리비데이타"/>
      <sheetName val="견적율"/>
      <sheetName val="연돌일위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8.현장관리비"/>
      <sheetName val="7.안전관리비"/>
      <sheetName val="design load"/>
      <sheetName val="견적내역"/>
      <sheetName val="일집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1F"/>
      <sheetName val="AH-1 "/>
      <sheetName val="적정성평가표(8번)(1순위)"/>
      <sheetName val="적정성평가표(12번)(6순위)"/>
      <sheetName val="기별(종합)"/>
      <sheetName val="추천서"/>
      <sheetName val="용산3(영광)"/>
      <sheetName val="골재丵〒"/>
      <sheetName val="내역총渀腷"/>
      <sheetName val="목록1"/>
      <sheetName val="목록2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전체_1설계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REINF."/>
      <sheetName val="11.자재단가"/>
      <sheetName val="총괄갑 "/>
      <sheetName val="copy"/>
      <sheetName val="서식"/>
      <sheetName val="L-type"/>
      <sheetName val="품셈기준"/>
      <sheetName val="총(신설)"/>
      <sheetName val="평가내역"/>
      <sheetName val="직접인건비"/>
      <sheetName val="토공대가"/>
      <sheetName val="구조대가"/>
      <sheetName val="포설대가1"/>
      <sheetName val="부대대가"/>
      <sheetName val="적용기준표(98년상반기)"/>
      <sheetName val="토공실행"/>
      <sheetName val="B.O.M"/>
      <sheetName val="화전내"/>
      <sheetName val="중기목록"/>
      <sheetName val="박스토공"/>
      <sheetName val="기준표"/>
      <sheetName val="보호공"/>
      <sheetName val="0.갑지"/>
      <sheetName val="자재일람"/>
      <sheetName val="구의33고"/>
      <sheetName val="Ext. Stone-P"/>
      <sheetName val="건축공사 집계표"/>
      <sheetName val="골조"/>
      <sheetName val="구간산출"/>
      <sheetName val="내역아"/>
      <sheetName val="울타리"/>
      <sheetName val="빙축열"/>
      <sheetName val="시가지우회도로공내역서"/>
      <sheetName val="기술자료 (연수)"/>
      <sheetName val="등록업체"/>
      <sheetName val="PART_DISCOUNT"/>
      <sheetName val="견적정보"/>
      <sheetName val="RE9604"/>
      <sheetName val="노임단가표"/>
      <sheetName val="5.동별횡주관경"/>
      <sheetName val="일위(시설)"/>
      <sheetName val="현장경비"/>
      <sheetName val="보도경계블럭"/>
      <sheetName val="401"/>
      <sheetName val="날개벽(좌,우=45도,75도)"/>
      <sheetName val="full (2)"/>
      <sheetName val="hvac내역서(제어동)"/>
      <sheetName val="옥외"/>
      <sheetName val="Tot-sum"/>
      <sheetName val="P.M 별"/>
      <sheetName val="154TW"/>
      <sheetName val="일반수량집계"/>
      <sheetName val="모델링"/>
      <sheetName val="환"/>
      <sheetName val="예비품"/>
      <sheetName val="05 BOX"/>
      <sheetName val="02 SLAB"/>
      <sheetName val="gvl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Macro(전동기)"/>
      <sheetName val="내역서1"/>
      <sheetName val="단위수량산출"/>
      <sheetName val="차도부연장현황"/>
      <sheetName val="국도접속 차도부수량"/>
      <sheetName val="원곡IC교 내진성능보강공사 실시설계 용역.xlsx"/>
      <sheetName val="3F"/>
      <sheetName val="포장공자재집계표"/>
      <sheetName val="일위대가1"/>
      <sheetName val="︀ᇕ"/>
      <sheetName val="怀፵"/>
      <sheetName val="자단"/>
      <sheetName val="공사착공계"/>
      <sheetName val="주사무실︀ᇕ"/>
      <sheetName val="주사무실ꠀ፺"/>
      <sheetName val="BOX ꠀ፺"/>
      <sheetName val="㗈቎"/>
      <sheetName val="주사무실ֳ_x0000_"/>
      <sheetName val="¼ö·®»êÃ¨"/>
      <sheetName val="新철폐복2"/>
      <sheetName val="新철폐복3"/>
      <sheetName val="¼ö·®»êÃ_x0005_"/>
      <sheetName val="¼ö·®»êÃ "/>
      <sheetName val="TYPE1"/>
      <sheetName val="철근량"/>
      <sheetName val="공사기본내용입력"/>
      <sheetName val="VXXXXXXX"/>
      <sheetName val="공사비 내역"/>
      <sheetName val="Personnaliser..."/>
      <sheetName val="Takt Time"/>
      <sheetName val="도급내역서"/>
      <sheetName val="관급자재대"/>
      <sheetName val="단가입력창"/>
      <sheetName val="공종단가표 "/>
      <sheetName val="내역."/>
      <sheetName val="부대"/>
      <sheetName val="SRC-B3U2"/>
      <sheetName val="°¡·Îµî耀퓬縺"/>
      <sheetName val="°¡·Îµî⸀朋ԯ_x0000_缀_x0000_"/>
      <sheetName val="10월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철거산출헾】"/>
      <sheetName val="철거산출午_x0013_"/>
      <sheetName val="토목(용인)"/>
      <sheetName val="부표총괄"/>
      <sheetName val="건축집계"/>
      <sheetName val="기본사항"/>
      <sheetName val="북방3터널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현장관리비 산출내역"/>
      <sheetName val="CON'C"/>
      <sheetName val="경영상태"/>
      <sheetName val="퍼스트"/>
      <sheetName val="2.주요계수총괄"/>
      <sheetName val="LIST"/>
      <sheetName val="도장 및 용접 수량"/>
      <sheetName val="영흥TL(UP,DOWN) "/>
      <sheetName val="sheets"/>
      <sheetName val="TYPE-B 평균H"/>
      <sheetName val="Ⅴ-2.공종별내역"/>
      <sheetName val="AIR_SHOWER(3인용)"/>
      <sheetName val="N頀ᚃ"/>
      <sheetName val="Piping Cost"/>
      <sheetName val="바이오"/>
      <sheetName val="잡철물"/>
      <sheetName val="시행후면적"/>
      <sheetName val="수지예산"/>
      <sheetName val="국공유지및사유지"/>
      <sheetName val="0"/>
      <sheetName val="평균터파기고(1-2,ASP)"/>
      <sheetName val="부총"/>
      <sheetName val="13LPMCC"/>
      <sheetName val="암거단위-1련"/>
      <sheetName val="수안보-墰5壼5"/>
      <sheetName val="T13(P68~72,78)"/>
      <sheetName val="³ëÀ_x001f_"/>
      <sheetName val="통신㑈4̆"/>
      <sheetName val="범용개발순소요비용"/>
      <sheetName val="지하"/>
      <sheetName val="공조기휀"/>
      <sheetName val="AHU집계"/>
      <sheetName val="도급단가-아파트"/>
      <sheetName val="원하도급내역서(당초)"/>
      <sheetName val="기준비용"/>
      <sheetName val="계약표지"/>
      <sheetName val="현장설က_x0000_蠀ᛟ"/>
      <sheetName val="학생내역"/>
      <sheetName val="참조자료"/>
      <sheetName val="CT "/>
      <sheetName val="설계요율"/>
      <sheetName val="주재료비"/>
      <sheetName val="4.전기"/>
      <sheetName val="2F_회의실견적(5_14_일대)"/>
      <sheetName val="일위대가(원본)"/>
      <sheetName val="롤러"/>
      <sheetName val="산출서집계"/>
      <sheetName val="KSTAR-M"/>
      <sheetName val="inputdata"/>
      <sheetName val="1호인버트수량"/>
      <sheetName val="석축설면"/>
      <sheetName val="법면단"/>
      <sheetName val="용수간선"/>
      <sheetName val="유림총괄"/>
      <sheetName val="노무비(첨부4-4)"/>
      <sheetName val="변수데이타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원내역서 그대로"/>
      <sheetName val="파형강관집계"/>
      <sheetName val="비교1"/>
      <sheetName val="성곽내역서"/>
      <sheetName val="16-1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3련 B姨#"/>
      <sheetName val="평균높이산출근거"/>
      <sheetName val="왕십리방향"/>
      <sheetName val="자금청구"/>
      <sheetName val="매입세율"/>
      <sheetName val="단  가  垨4奜4睮⿩_x0005_"/>
      <sheetName val="공사직종별노임"/>
      <sheetName val="2000_x0005__x0000__x0000_"/>
      <sheetName val="견적사양비교표"/>
      <sheetName val="계양가시설"/>
      <sheetName val="2002계약현황"/>
      <sheetName val="PREFACE"/>
      <sheetName val="남대문빌딩"/>
      <sheetName val="PUMP"/>
      <sheetName val="감액총괄표"/>
      <sheetName val="원본(갑지)"/>
      <sheetName val="전등부하"/>
      <sheetName val="예총"/>
      <sheetName val="간접경상비"/>
      <sheetName val="리터팬내장형"/>
      <sheetName val="NAI"/>
      <sheetName val="조도계산(가로등NEW)"/>
      <sheetName val="결합부검토"/>
      <sheetName val="1호맨홀토공"/>
      <sheetName val="Pier 3"/>
      <sheetName val="하부철근수량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9월"/>
      <sheetName val="도근좌표"/>
      <sheetName val="sub"/>
      <sheetName val="마장"/>
      <sheetName val="투찰가"/>
      <sheetName val="발전기"/>
      <sheetName val="GEN"/>
      <sheetName val="1.동력공사"/>
      <sheetName val="금강견적"/>
      <sheetName val="W-현원가"/>
      <sheetName val="회사99"/>
      <sheetName val="부대토목"/>
      <sheetName val="가시설(TYPE-A)"/>
      <sheetName val="1호맨홀가감수량"/>
      <sheetName val="1-1평균터파기고(1)"/>
      <sheetName val="1호맨홀수량산출"/>
      <sheetName val="사통"/>
      <sheetName val="현장지䀀ኀ㠀ኃ"/>
      <sheetName val="옹벽기초자료"/>
      <sheetName val="배수관접합및부설  "/>
      <sheetName val="000000"/>
      <sheetName val="과세면세표"/>
      <sheetName val="인제내역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상-교대(A1-A2)"/>
      <sheetName val="첨부1"/>
      <sheetName val="3.하중산정4.지지력"/>
      <sheetName val="적점"/>
      <sheetName val="금액결揄"/>
      <sheetName val="㩷"/>
      <sheetName val="렀ⵘ"/>
      <sheetName val="֭_x0000_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입찰준비계획안(부대)"/>
      <sheetName val="입찰준비계획안(외주)"/>
      <sheetName val="입찰준비계획안(기타견적)"/>
      <sheetName val="장항선4공구직접비집계"/>
      <sheetName val="가시설"/>
      <sheetName val="무전표"/>
      <sheetName val="공통단가"/>
      <sheetName val="운반비"/>
      <sheetName val="일위대가내역"/>
      <sheetName val="5"/>
      <sheetName val="선수금"/>
      <sheetName val="´_x0005__x0000_"/>
      <sheetName val="순공사비"/>
      <sheetName val="Summary"/>
      <sheetName val="적용기준"/>
      <sheetName val="ÀÏÀ§´ë헾】_x0005__x0000__x0000__x0000_"/>
      <sheetName val="건공실"/>
      <sheetName val="공무공A"/>
      <sheetName val="동력부하계산"/>
      <sheetName val="기계경비(시"/>
      <sheetName val="매출단가"/>
      <sheetName val="호표"/>
      <sheetName val="원가계산(2)"/>
      <sheetName val="코드"/>
      <sheetName val="목표세부명세"/>
      <sheetName val="98수금사업"/>
      <sheetName val="o현장경비"/>
      <sheetName val="금액집계"/>
      <sheetName val="OPG_x0005__x0000__x0000_"/>
      <sheetName val="중로근거"/>
      <sheetName val="5호광장_(만점)"/>
      <sheetName val="인천국제_(만점)_(2)"/>
      <sheetName val="설_계"/>
      <sheetName val="Sheet1_(2)"/>
      <sheetName val="단면_(2)"/>
      <sheetName val="외주대비_-석축"/>
      <sheetName val="외주대비-구조물_(2)"/>
      <sheetName val="견적표지_(3)"/>
      <sheetName val="IMP_(REACTOR)"/>
      <sheetName val="1_설계기준"/>
      <sheetName val="가도䠀"/>
      <sheetName val="가도ԯ"/>
      <sheetName val="가도저"/>
      <sheetName val="인공산출"/>
      <sheetName val="계정"/>
      <sheetName val="절감계산"/>
      <sheetName val="ML"/>
      <sheetName val="기초"/>
      <sheetName val="archi(본사)"/>
      <sheetName val="PROJECT BRIEF(EX.NEW)"/>
      <sheetName val="기성내역"/>
      <sheetName val="단가비교표 (계측제어)"/>
      <sheetName val="남양내역"/>
      <sheetName val="cable-data"/>
      <sheetName val="keyword"/>
      <sheetName val="1._x005f_x0018_변전설비"/>
      <sheetName val="TYPE-U800"/>
      <sheetName val="카렌스센터계량기설치공사"/>
      <sheetName val="설계서(설치)"/>
      <sheetName val="지급자재대"/>
      <sheetName val="토목내역서"/>
      <sheetName val="재료집계표3"/>
      <sheetName val="다곡2교"/>
      <sheetName val="관기성공.내"/>
      <sheetName val="횡배수관위치조서"/>
      <sheetName val="거푸집물량"/>
      <sheetName val="D-3109"/>
      <sheetName val="변경품셈"/>
      <sheetName val="OCT.FDN"/>
      <sheetName val="설계일반"/>
      <sheetName val="토목검측서"/>
      <sheetName val="PAD TR보호대기초"/>
      <sheetName val="가로등기초"/>
      <sheetName val="HANDHOLE(2)"/>
      <sheetName val="삼성전기"/>
      <sheetName val="B부대공"/>
      <sheetName val="분양가격표"/>
      <sheetName val="일목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기초대가"/>
      <sheetName val="변경내역"/>
      <sheetName val="환률"/>
      <sheetName val="공사비명세서"/>
      <sheetName val="사용성검토"/>
      <sheetName val="작성"/>
      <sheetName val="만수배관단가"/>
      <sheetName val="FRP배관단가(만수)"/>
      <sheetName val="행거,슈,볼트,펌프,잡재"/>
      <sheetName val="을-ATYPE"/>
      <sheetName val="가시설수량"/>
      <sheetName val="마산방향철근집계"/>
      <sheetName val="시추주상도"/>
      <sheetName val="※참고자료※"/>
      <sheetName val="자(3.0m)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총괄집렇♑"/>
      <sheetName val="자재조사표"/>
      <sheetName val="총괄집㸁䧾"/>
      <sheetName val="시설물기초"/>
      <sheetName val="hvac(제어동)"/>
      <sheetName val="교량명원본"/>
      <sheetName val="BOX제원원본"/>
      <sheetName val="전자"/>
      <sheetName val="환산"/>
      <sheetName val="현지검측내역"/>
      <sheetName val="구주,중아,CIS"/>
      <sheetName val="EL90"/>
      <sheetName val="검사조怀"/>
      <sheetName val="검사조ԯ"/>
      <sheetName val="검사조砀"/>
      <sheetName val="검사조⠀"/>
      <sheetName val="검사조瀀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파이프"/>
      <sheetName val="실행비교"/>
      <sheetName val="회로내역(승인)"/>
      <sheetName val="공통대가"/>
      <sheetName val="민감도"/>
      <sheetName val="배"/>
      <sheetName val="일반맨홀수량집계(A-7 LINE)"/>
      <sheetName val="Sheet22"/>
      <sheetName val="암센터"/>
      <sheetName val="인부임"/>
      <sheetName val="특기사항"/>
      <sheetName val="하도내역 (철콘)"/>
      <sheetName val="추가예산"/>
      <sheetName val="인원계획"/>
      <sheetName val="시행예산"/>
      <sheetName val="자압1"/>
      <sheetName val="고창방향"/>
      <sheetName val="토목공사일반"/>
      <sheetName val="금광1터널"/>
      <sheetName val="역삼"/>
      <sheetName val="cal"/>
      <sheetName val="구조물공집계"/>
      <sheetName val="부대집계"/>
      <sheetName val="キ⩙"/>
      <sheetName val="PANEL 내역"/>
      <sheetName val="비탈면보호공수량산출"/>
      <sheetName val="Macro"/>
      <sheetName val="산출"/>
      <sheetName val="도장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 소방공사 산출근거"/>
      <sheetName val="1._x005f_x005f_x005f_x0018_변전설비"/>
      <sheetName val="YES.XLS"/>
      <sheetName val="장비명"/>
      <sheetName val="경비공통"/>
      <sheetName val="사업계획1안"/>
      <sheetName val="월별수입"/>
      <sheetName val="조건입력"/>
      <sheetName val="조건입력(2)"/>
      <sheetName val="장비선정"/>
      <sheetName val="BREAKDOWN(철거설치)"/>
      <sheetName val="A1_본체_수량산출서"/>
      <sheetName val="물량증감"/>
      <sheetName val="9902"/>
      <sheetName val="장비경비"/>
      <sheetName val="설계변경내역 98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수지표"/>
      <sheetName val="셀명"/>
      <sheetName val="D"/>
      <sheetName val="1. 가로등 설비 공사(산출)"/>
      <sheetName val="소상 &quot;1&quot;"/>
      <sheetName val="도"/>
      <sheetName val="빙장비사양"/>
      <sheetName val="월별"/>
      <sheetName val="EQUIP LIST"/>
      <sheetName val="FAB4생산"/>
      <sheetName val="HVAC"/>
      <sheetName val="Assumptions"/>
      <sheetName val="Change rate"/>
      <sheetName val="B3.PERSONEL-Ucret"/>
      <sheetName val="nomi "/>
      <sheetName val="값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통신단가조사"/>
      <sheetName val="105,106,107동"/>
      <sheetName val="수로교총재료齘_x0013_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---FAB#1업무일지---"/>
      <sheetName val="base"/>
      <sheetName val="12_xd8b7_⭎ጀ鮂"/>
      <sheetName val="12좷⭘ጀ鮂"/>
      <sheetName val="99노임기준"/>
      <sheetName val="48산출"/>
      <sheetName val="조경내역"/>
      <sheetName val="등록׃】"/>
      <sheetName val="등록_x0010__x0000_"/>
      <sheetName val="설계명세_x0005_"/>
      <sheetName val="DATA 입᠒ᎍ"/>
      <sheetName val="가계부"/>
      <sheetName val="제품목록"/>
      <sheetName val="매입매출관리"/>
      <sheetName val="설계명세_x0000_"/>
      <sheetName val="설계명세揄"/>
      <sheetName val="설계명세䡲"/>
      <sheetName val="견적의ᰀ፜"/>
      <sheetName val="사각맨᠜"/>
      <sheetName val="공기԰_x0000_缀"/>
      <sheetName val="설계睮め_x0005_"/>
      <sheetName val="사각맨0"/>
      <sheetName val="CF"/>
      <sheetName val="전기일위목록"/>
      <sheetName val="UPDATA"/>
      <sheetName val="제조 경영"/>
      <sheetName val="예산대비"/>
      <sheetName val="사각맨ﻇ"/>
      <sheetName val="공비대䠚"/>
      <sheetName val="금액내렀቟"/>
      <sheetName val="금액내԰_x0000_"/>
      <sheetName val="주관사_x0000_"/>
      <sheetName val="주관사提"/>
      <sheetName val="주관사㧨"/>
      <sheetName val="주관사㌈"/>
      <sheetName val="기계경비(旉る_x0000__x0000_"/>
      <sheetName val="기계경비(贘_x0013_짘ࣅ"/>
      <sheetName val="L형옹벽"/>
      <sheetName val="RAHMEN"/>
      <sheetName val="등록_x0000__x0000_"/>
      <sheetName val="원가총괄"/>
      <sheetName val="8. 내진해석"/>
      <sheetName val="공정"/>
      <sheetName val="설계변경내역서"/>
      <sheetName val="단위별 일위대가표"/>
      <sheetName val="세부狇譈"/>
      <sheetName val="결재판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심사공종"/>
      <sheetName val="의왕실행"/>
      <sheetName val="토공및부대2차"/>
      <sheetName val="새공통"/>
      <sheetName val="설변물량"/>
      <sheetName val="3절_CheckList_구분"/>
      <sheetName val="총괄표(1)"/>
      <sheetName val="내역5"/>
      <sheetName val="동력배선"/>
      <sheetName val="본선동력배선"/>
      <sheetName val="본선조명"/>
      <sheetName val="전력간선배선"/>
      <sheetName val="전열배선"/>
      <sheetName val="배관배선 단가조사"/>
      <sheetName val="현장식당(1)"/>
      <sheetName val="우석문틀"/>
      <sheetName val="D.B"/>
      <sheetName val="날개벽(좌,우=60도-4개)"/>
      <sheetName val="일반수량총괄집계"/>
      <sheetName val="앉음벽 (2)"/>
      <sheetName val="잡비계산"/>
      <sheetName val="ꢭ፺"/>
      <sheetName val="산출근거#2-3"/>
      <sheetName val="TYPE집계표"/>
      <sheetName val="°ø±¸¼Õ·_x0000_"/>
      <sheetName val="변경ᛅ⾒_x0005_"/>
      <sheetName val="귀래방향"/>
      <sheetName val="상가지급현황"/>
      <sheetName val="산출명세서"/>
      <sheetName val="대운반(철재)"/>
      <sheetName val="시점교대"/>
      <sheetName val="설명서"/>
      <sheetName val="예정공정표"/>
      <sheetName val="PANEL"/>
      <sheetName val="덕전리"/>
      <sheetName val="대창(함평)"/>
      <sheetName val="2.내역서"/>
      <sheetName val="3.2주형지지보"/>
      <sheetName val="x주형보 설계(3차로)"/>
      <sheetName val="증栀ᙿ가"/>
      <sheetName val="36+45-113-18+19+20I"/>
      <sheetName val="부대tu"/>
      <sheetName val="우수공,맨홀,집수정"/>
      <sheetName val="수장"/>
      <sheetName val="ꀀ"/>
      <sheetName val="암거공"/>
      <sheetName val="-15.0"/>
      <sheetName val="해평견적"/>
      <sheetName val="사리부설"/>
      <sheetName val="2000.05"/>
      <sheetName val="97노임단가"/>
      <sheetName val="입력란"/>
      <sheetName val="철근총괄집계표"/>
      <sheetName val="임대견적서"/>
      <sheetName val="각종장비전압강하계산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참조 DATA"/>
      <sheetName val="spec"/>
      <sheetName val="program"/>
      <sheetName val="studbolt no."/>
      <sheetName val="studbolt size"/>
      <sheetName val="item sort no"/>
      <sheetName val="공정량산출내역서 "/>
      <sheetName val="시중노임(공사)"/>
      <sheetName val="수안보-헾】_x0005__x0000_"/>
      <sheetName val="적격"/>
      <sheetName val=" ｹ-ﾌﾞﾙ"/>
      <sheetName val="MW-BM"/>
      <sheetName val="준공조서갑지"/>
      <sheetName val="DT"/>
      <sheetName val="BH"/>
      <sheetName val="펌프차타설"/>
      <sheetName val="5.3 단면가정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수전기기DATA"/>
      <sheetName val="내역서(교량)전체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倀ᑙ"/>
      <sheetName val="1x"/>
      <sheetName val="栈᲋"/>
      <sheetName val="_xd810_᱓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시공계_x0005_"/>
      <sheetName val="변경비_x0005__x0000_"/>
      <sheetName val="SANTOGO"/>
      <sheetName val="조정내역"/>
      <sheetName val="¹׃】_x0000_"/>
      <sheetName val="토공총괄표"/>
      <sheetName val="정산내역서"/>
      <sheetName val="개봉3동하수관"/>
      <sheetName val="PIPE(UG)내역"/>
      <sheetName val="장비가동"/>
      <sheetName val="집계표(수정)"/>
      <sheetName val="잔여공사월별내역"/>
      <sheetName val="대비(최종이사회)"/>
      <sheetName val="공사비예비관리공감측설산출내역"/>
      <sheetName val="양식"/>
      <sheetName val="표지세로"/>
      <sheetName val="교실"/>
      <sheetName val="제잡비(주공종)"/>
      <sheetName val="(3.품질관리 시험 총괄표)"/>
      <sheetName val="합계"/>
      <sheetName val="2차공사"/>
      <sheetName val="일위대가 (PM)"/>
      <sheetName val="5.소모재료비"/>
      <sheetName val="전계가"/>
      <sheetName val="기성청구현황"/>
      <sheetName val="집"/>
      <sheetName val="BH-1 (2)"/>
      <sheetName val="자재단가壠"/>
      <sheetName val="자재단가厘"/>
      <sheetName val="적정심사"/>
      <sheetName val="A"/>
      <sheetName val="䋈ᅪ"/>
      <sheetName val="거실통로등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3.설계예산내역서(예산서)"/>
      <sheetName val="2.예정공정표"/>
      <sheetName val="준설량산정표"/>
      <sheetName val="품셈총괄표"/>
      <sheetName val="OHU"/>
      <sheetName val="계좌번호"/>
      <sheetName val="방송(체육관)"/>
      <sheetName val="기본자료"/>
      <sheetName val="LH3 동양시스템"/>
      <sheetName val="반중력식옹벽3.5"/>
      <sheetName val="암거 제원표-1단계"/>
      <sheetName val="상수도토공_x0005__x0000_"/>
      <sheetName val="설직재0_x0000_"/>
      <sheetName val="설직재餀㒘"/>
      <sheetName val="인원계획-미화"/>
      <sheetName val="주사무실԰_x0000_"/>
      <sheetName val="ꠀ፺"/>
      <sheetName val="BOX ᠀ᶛ"/>
      <sheetName val="저ᚙ"/>
      <sheetName val="ꠀ᪘"/>
      <sheetName val="위치ꠀ᪘"/>
      <sheetName val="ࠀ᎚"/>
      <sheetName val="ᓈባ"/>
      <sheetName val="︀盕"/>
      <sheetName val="壈▞"/>
      <sheetName val="부분별수량산출(조합기초)"/>
      <sheetName val="DATE2001"/>
      <sheetName val="좌측"/>
      <sheetName val="L_RPTB03_01"/>
      <sheetName val="외천교"/>
      <sheetName val="철콘집계"/>
      <sheetName val="5회기성03월"/>
      <sheetName val="소일위대가코드표"/>
      <sheetName val="당진1,2호기전선관설치및접지4차공사내역서-을지"/>
      <sheetName val="견적대비(1차) (2)"/>
      <sheetName val="01_ 원가계산서"/>
      <sheetName val="내역서적용수량집계표(가로)"/>
      <sheetName val="수곡내역"/>
      <sheetName val="1._x0018_변︀ᇕ԰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화재 颮㍓씀넖ԯ"/>
      <sheetName val="농로수량집계"/>
      <sheetName val="내역(2000년)"/>
      <sheetName val="화산경계"/>
      <sheetName val="단가대조"/>
      <sheetName val="ASEM내역"/>
      <sheetName val="합의서"/>
      <sheetName val="노임목록"/>
      <sheetName val="2.노무비명세서(수직보垰7埼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남양시작동자105노65기1_3화1_2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0_집계1"/>
      <sheetName val="1_수변전설비공사1"/>
      <sheetName val="조도계산서_(도서)1"/>
      <sheetName val="표지_(2)1"/>
      <sheetName val="1_설계조건1"/>
      <sheetName val="강관산출"/>
      <sheetName val="갑(전기)"/>
      <sheetName val="UB2"/>
      <sheetName val="sheet"/>
      <sheetName val="배수내역"/>
      <sheetName val="시설물"/>
      <sheetName val="식재"/>
      <sheetName val="관세,통관수수료,운반비"/>
      <sheetName val="KS-301_WBS"/>
      <sheetName val="March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99 조정금액"/>
      <sheetName val="각종양식"/>
      <sheetName val="Picture"/>
      <sheetName val="표지판현황"/>
      <sheetName val="N쌃괅"/>
      <sheetName val="지입집계"/>
      <sheetName val="공종별 집계"/>
      <sheetName val="용역비내역-진짜"/>
      <sheetName val="일별1"/>
      <sheetName val="집행(2-1)"/>
      <sheetName val="11+040(통로)"/>
      <sheetName val="교대시점"/>
      <sheetName val="A LINE"/>
      <sheetName val="5공철탑검토표"/>
      <sheetName val="4공철탑검토"/>
      <sheetName val="J__LOTUS_9605P_BB_C_BD_OUT_YE_2"/>
      <sheetName val="J__LOTUS_9605P_BB_C_BD_OUT_YE_3"/>
      <sheetName val="J__LOTUS_9605P_BB_C_BD_OUT_YE_4"/>
      <sheetName val="1,2,3,4,5단위수량"/>
      <sheetName val="³²¾ç½ÃÀÛµ¿ÀÚ105³ë65_x0000__x0000_Ԁ_x0000__x0000_贈_x0002__x0000__x0000__x0000_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7.3.1 전력간선 굵기"/>
      <sheetName val="DAILY"/>
      <sheetName val="OCT"/>
      <sheetName val="ISOP"/>
      <sheetName val="49-11g"/>
      <sheetName val="49-11H"/>
      <sheetName val="PI_x0000__x0000_"/>
      <sheetName val="in"/>
      <sheetName val="전기일ꙭÀ_x0000_"/>
      <sheetName val="세목별"/>
      <sheetName val="소개"/>
      <sheetName val="#REF!"/>
      <sheetName val="계열사현황종합"/>
      <sheetName val="페인트"/>
      <sheetName val="투찰금액"/>
      <sheetName val="96노임기준"/>
      <sheetName val="상행-교대(A1-A2)"/>
      <sheetName val="combi(wall)"/>
      <sheetName val="유동표"/>
      <sheetName val="내역통합"/>
      <sheetName val="매원개착터널총괄"/>
      <sheetName val="성토도수로현황"/>
      <sheetName val="master(2차)"/>
      <sheetName val="작용하중산정"/>
      <sheetName val="중기가격"/>
      <sheetName val="ᰀ፜"/>
      <sheetName val="N炬≹"/>
      <sheetName val="투찰(하수)"/>
      <sheetName val="당초수문"/>
      <sheetName val="대우단가(풍산)"/>
      <sheetName val="교통惨У԰_x0000_"/>
      <sheetName val="6.¾㉀ᩴ蛀"/>
      <sheetName val="견적대비 견적서"/>
      <sheetName val="펌프장수량䈀嵪ԯ_x0000_缀"/>
      <sheetName val="펌프장수량㔀቎԰_x0000_缀"/>
      <sheetName val="펌프장수량ԯ_x0000_缀_x0000__x0000_"/>
      <sheetName val="N︀軕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5사남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구조물"/>
      <sheetName val="품셈(기초)"/>
      <sheetName val="당사실시1"/>
      <sheetName val="음료실행"/>
      <sheetName val="하도급선정의뢰_x0000__x0000_螨_x0000__x0000__x0000_ۈ"/>
      <sheetName val="48신설수량"/>
      <sheetName val="48전력선로일挔"/>
      <sheetName val="콘센트신설"/>
      <sheetName val="FWBS7000,8000"/>
      <sheetName val="ANALYSER"/>
      <sheetName val="ring wall thickness"/>
      <sheetName val="공정표(전체)"/>
      <sheetName val="평균물량산출서"/>
      <sheetName val="재료할증"/>
      <sheetName val="교량현황"/>
      <sheetName val="커튼월(pfg)"/>
      <sheetName val="총괄BOQ"/>
      <sheetName val="CRUDE RE-bar"/>
      <sheetName val="YES-T"/>
      <sheetName val="흄관수량"/>
      <sheetName val="유첨_x0005__x0000_"/>
      <sheetName val="일위대가-1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한화 둔산 내역서"/>
      <sheetName val="자탐수량산출서"/>
      <sheetName val="C1ㅇ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FRT_O"/>
      <sheetName val="FAB_I"/>
      <sheetName val="4.2유효폭의 계산"/>
      <sheetName val="기성공제요청서"/>
      <sheetName val="하도기성내역 수정"/>
      <sheetName val="기성공제 동의서"/>
      <sheetName val="기성공제 합의서(쓰레기처리비)"/>
      <sheetName val="암거"/>
      <sheetName val="정보"/>
      <sheetName val="형식별 개략공사비"/>
      <sheetName val="간이영수증"/>
      <sheetName val="내역총괄표"/>
      <sheetName val="신호등일위대가"/>
      <sheetName val="대창(장ԯ_x0000_"/>
      <sheetName val="전체총괄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b_balju-단가단가단가"/>
      <sheetName val="토적계산서"/>
      <sheetName val="국별인원"/>
      <sheetName val="설치공사비"/>
      <sheetName val="A공구"/>
      <sheetName val="지입자재"/>
      <sheetName val="단위목헾"/>
      <sheetName val="산출내역(K2)"/>
      <sheetName val="전체제잡비"/>
      <sheetName val="배관단가조사서"/>
      <sheetName val="피스표"/>
      <sheetName val="조견표"/>
      <sheetName val="관헾"/>
      <sheetName val="원가(1︀"/>
      <sheetName val="원가(1䠀"/>
      <sheetName val="관聈"/>
      <sheetName val="관_x0005_"/>
      <sheetName val="측구터파기공수량집계"/>
      <sheetName val="선우통상(을)"/>
      <sheetName val="견적서-골조공사"/>
      <sheetName val="FCU (2)"/>
      <sheetName val="장비분석"/>
      <sheetName val="일위(PN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>
        <row r="22">
          <cell r="F22">
            <v>148</v>
          </cell>
        </row>
      </sheetData>
      <sheetData sheetId="13">
        <row r="22">
          <cell r="F22">
            <v>148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2">
          <cell r="F22">
            <v>148</v>
          </cell>
        </row>
      </sheetData>
      <sheetData sheetId="17"/>
      <sheetData sheetId="18">
        <row r="22">
          <cell r="F22">
            <v>148</v>
          </cell>
        </row>
      </sheetData>
      <sheetData sheetId="19"/>
      <sheetData sheetId="20">
        <row r="22">
          <cell r="F22">
            <v>148</v>
          </cell>
        </row>
      </sheetData>
      <sheetData sheetId="21"/>
      <sheetData sheetId="22"/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/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/>
      <sheetData sheetId="31">
        <row r="22">
          <cell r="F22">
            <v>148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/>
      <sheetData sheetId="1125"/>
      <sheetData sheetId="1126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 refreshError="1"/>
      <sheetData sheetId="1144" refreshError="1"/>
      <sheetData sheetId="1145" refreshError="1"/>
      <sheetData sheetId="1146" refreshError="1"/>
      <sheetData sheetId="1147"/>
      <sheetData sheetId="1148"/>
      <sheetData sheetId="1149"/>
      <sheetData sheetId="1150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/>
      <sheetData sheetId="1349" refreshError="1"/>
      <sheetData sheetId="1350" refreshError="1"/>
      <sheetData sheetId="1351"/>
      <sheetData sheetId="1352"/>
      <sheetData sheetId="1353" refreshError="1"/>
      <sheetData sheetId="1354" refreshError="1"/>
      <sheetData sheetId="1355" refreshError="1"/>
      <sheetData sheetId="1356"/>
      <sheetData sheetId="1357" refreshError="1"/>
      <sheetData sheetId="1358" refreshError="1"/>
      <sheetData sheetId="1359" refreshError="1"/>
      <sheetData sheetId="1360" refreshError="1"/>
      <sheetData sheetId="136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/>
      <sheetData sheetId="1369"/>
      <sheetData sheetId="1370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/>
      <sheetData sheetId="2845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/>
      <sheetData sheetId="2922"/>
      <sheetData sheetId="2923" refreshError="1"/>
      <sheetData sheetId="2924" refreshError="1"/>
      <sheetData sheetId="2925" refreshError="1"/>
      <sheetData sheetId="2926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/>
      <sheetData sheetId="3341"/>
      <sheetData sheetId="3342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  <sheetName val="부하계산서"/>
      <sheetName val="목차"/>
      <sheetName val="부하(성남)"/>
      <sheetName val="DATA"/>
      <sheetName val="내역서"/>
      <sheetName val="MOTOR"/>
      <sheetName val="2공구수량"/>
      <sheetName val="CA지입"/>
      <sheetName val="역T형"/>
      <sheetName val="PILE"/>
      <sheetName val="JUCK"/>
      <sheetName val="굴착현장"/>
      <sheetName val="1.설계조건"/>
      <sheetName val="노무비"/>
      <sheetName val="Sheet2"/>
      <sheetName val="TRE TABLE"/>
      <sheetName val="장비내역서"/>
      <sheetName val="노임단가"/>
      <sheetName val="합의경상"/>
      <sheetName val="MEXICO-C"/>
      <sheetName val="Total"/>
      <sheetName val="CONCRETE"/>
      <sheetName val="정부노임단가"/>
      <sheetName val="토공A"/>
      <sheetName val="조명율데이타"/>
      <sheetName val="일위대가"/>
      <sheetName val="바닥판"/>
      <sheetName val="참조"/>
      <sheetName val="BID"/>
      <sheetName val="공통(20-91)"/>
      <sheetName val="INPUT"/>
      <sheetName val="개요"/>
      <sheetName val="FOOTING단면력"/>
      <sheetName val="명세서"/>
      <sheetName val="부대내역"/>
      <sheetName val="가설건물"/>
      <sheetName val="송장"/>
      <sheetName val="#REF"/>
      <sheetName val="봉양~조차장간고하개명(신설)"/>
      <sheetName val="001"/>
      <sheetName val="전차선로 물량표"/>
      <sheetName val="부하LOAD"/>
      <sheetName val="COPING"/>
      <sheetName val="포장공"/>
      <sheetName val="노원열병합  건축공사기성내역서"/>
      <sheetName val="일반공사"/>
      <sheetName val="청구내역(9807)"/>
      <sheetName val="업체별기성내역"/>
      <sheetName val="전기"/>
      <sheetName val="유동표(변경)"/>
      <sheetName val="배수공 주요자재 집계표"/>
      <sheetName val="변경실행(2차) "/>
      <sheetName val="간접비"/>
      <sheetName val="대구실행"/>
      <sheetName val="동력부하(도산)"/>
      <sheetName val="인건-측정"/>
      <sheetName val="Sheet3"/>
      <sheetName val="현장지지물물량"/>
      <sheetName val="플랜트 설치"/>
      <sheetName val="FEXS"/>
      <sheetName val="Macro2"/>
      <sheetName val="WORK"/>
      <sheetName val="단"/>
      <sheetName val="96작생능"/>
      <sheetName val="외천교"/>
      <sheetName val="자재단가"/>
      <sheetName val="뚝토공"/>
      <sheetName val="중기일위대가"/>
      <sheetName val="ⴭⴭⴭⴭ"/>
      <sheetName val="부하(반월)"/>
      <sheetName val="MACRO(MCC)"/>
      <sheetName val="내역"/>
      <sheetName val="터널조도"/>
      <sheetName val="Macro(AT)"/>
      <sheetName val="LOPCALC"/>
      <sheetName val="접속도로1"/>
      <sheetName val="설계조건"/>
      <sheetName val="날개벽(TYPE3)"/>
      <sheetName val="날개벽수량표"/>
      <sheetName val="수량산출서"/>
      <sheetName val="비교표"/>
      <sheetName val="데이타"/>
      <sheetName val="wall"/>
      <sheetName val="토목내역"/>
      <sheetName val="기계경비일람"/>
      <sheetName val="공용시설내역"/>
      <sheetName val="DATE"/>
      <sheetName val="포장복구집계"/>
      <sheetName val="cost"/>
      <sheetName val="3BL공동구 수량"/>
      <sheetName val="L-type"/>
      <sheetName val="전력구구조물산근"/>
      <sheetName val="EJ"/>
      <sheetName val="W-현원가"/>
      <sheetName val="자재수량"/>
      <sheetName val="품의서"/>
      <sheetName val="Macro(차단기)"/>
      <sheetName val="Y-WORK"/>
      <sheetName val="Sheet4"/>
      <sheetName val="4)유동표"/>
      <sheetName val="I.설계조건"/>
      <sheetName val="입고장부 (4)"/>
      <sheetName val="쌍송교"/>
      <sheetName val="유동표"/>
      <sheetName val="LOAD-AY"/>
      <sheetName val="소운반"/>
      <sheetName val="BSD (2)"/>
      <sheetName val="XL4Poppy"/>
      <sheetName val="토목주소"/>
      <sheetName val="프랜트면허"/>
      <sheetName val="견적서"/>
      <sheetName val="7.1유효폭"/>
      <sheetName val="Sheet17"/>
      <sheetName val="날개벽(시점좌측)"/>
      <sheetName val="현장관리비내역서"/>
      <sheetName val="Languages"/>
      <sheetName val="인건비"/>
      <sheetName val="5. 차단기 용량계산"/>
      <sheetName val="BLOCK(1)"/>
      <sheetName val="관리사무소"/>
      <sheetName val="노임"/>
      <sheetName val="다이꾸"/>
      <sheetName val="Macro1"/>
      <sheetName val="ilch"/>
      <sheetName val="조도계산서 (도서)"/>
      <sheetName val="을"/>
      <sheetName val="표지 (2)"/>
      <sheetName val="수질정화시설"/>
      <sheetName val="매크로"/>
      <sheetName val="외주가공"/>
      <sheetName val="기계실"/>
      <sheetName val="1-1"/>
      <sheetName val="ABUT수량-A1"/>
      <sheetName val="bearing"/>
      <sheetName val="1공구(을)"/>
      <sheetName val="MBR9"/>
      <sheetName val="조명율표"/>
      <sheetName val="차액보증"/>
      <sheetName val="일위대가목차"/>
      <sheetName val="부하(도서)"/>
      <sheetName val="E.P.T수량산출서"/>
      <sheetName val="U-TYPE(1)"/>
      <sheetName val="Site Expenses"/>
      <sheetName val="수량"/>
      <sheetName val="일위대가목록"/>
      <sheetName val="단가대비표"/>
      <sheetName val="A-4"/>
      <sheetName val="수량산출"/>
      <sheetName val="집계표(육상)"/>
      <sheetName val="주형"/>
      <sheetName val="2000년1차"/>
      <sheetName val="전력구구조물산근2구간"/>
      <sheetName val="????"/>
      <sheetName val="당초"/>
      <sheetName val="Cost bd-&quot;A&quot;"/>
      <sheetName val="Process"/>
      <sheetName val="기본일위"/>
      <sheetName val="3련 BOX"/>
      <sheetName val="BQ(실행)"/>
      <sheetName val="기초공"/>
      <sheetName val="기둥(원형)"/>
      <sheetName val="c_balju"/>
      <sheetName val="COVER"/>
      <sheetName val="Sheet5"/>
      <sheetName val="견적정보"/>
      <sheetName val="명단원자료(이전)"/>
      <sheetName val="L_RPTA05_목록"/>
      <sheetName val="토공(완충)"/>
      <sheetName val="200"/>
      <sheetName val="일위대가(계측기설치)"/>
      <sheetName val="지진시"/>
      <sheetName val="부대공"/>
      <sheetName val="IMP(MAIN)"/>
      <sheetName val="IMP (REACTOR)"/>
      <sheetName val="J"/>
      <sheetName val="협조전"/>
      <sheetName val="입력DATA"/>
      <sheetName val="안정검토"/>
      <sheetName val="보차도경계석"/>
      <sheetName val="도담구내 개소별 명세"/>
      <sheetName val="처리단락"/>
      <sheetName val="LD"/>
      <sheetName val="약전닥트"/>
      <sheetName val="건축부하"/>
      <sheetName val="일지-H"/>
      <sheetName val="FA설치명세"/>
      <sheetName val="김포IO"/>
      <sheetName val="TABLE"/>
      <sheetName val="주식"/>
      <sheetName val="Sheet1 (2)"/>
      <sheetName val="DG-LAP6"/>
      <sheetName val="가로등제어반 설치공사(수량)"/>
      <sheetName val="발신정보"/>
      <sheetName val="일위대가표"/>
      <sheetName val="전기일위대가"/>
      <sheetName val="전압강하계산"/>
      <sheetName val="2F 회의실견적(5_14 일대)"/>
      <sheetName val="조명률표"/>
      <sheetName val="설계자료"/>
      <sheetName val="BQ"/>
      <sheetName val="배수관공"/>
      <sheetName val="우각부보강"/>
      <sheetName val="물량산출_LP-1"/>
      <sheetName val="물량산출_LP-2"/>
      <sheetName val="물량산출_LP-3"/>
      <sheetName val="물량산출_LP-4"/>
      <sheetName val="토사(PE)"/>
      <sheetName val="현황산출서"/>
      <sheetName val="옹벽기초자료"/>
      <sheetName val="경비2내역"/>
      <sheetName val="맨홀수량집계"/>
      <sheetName val="22-2M단"/>
      <sheetName val="22-1소단"/>
      <sheetName val="단면치수"/>
      <sheetName val="CHITIET VL-NC-TT -1p"/>
      <sheetName val="TDTKP1"/>
      <sheetName val="5공철탑검토표"/>
      <sheetName val="4공철탑검토"/>
      <sheetName val="LXLIST1"/>
      <sheetName val="목록"/>
      <sheetName val="골재집계"/>
      <sheetName val="가도공"/>
      <sheetName val="단가"/>
      <sheetName val="시설물일위"/>
      <sheetName val="N賃率-職"/>
      <sheetName val="MCC제원"/>
      <sheetName val="호안공"/>
      <sheetName val="교각계산"/>
      <sheetName val="RAHMEN"/>
      <sheetName val="단가비교표"/>
      <sheetName val="투찰"/>
      <sheetName val="산거각호표"/>
      <sheetName val="단위중량"/>
      <sheetName val="품목납기"/>
      <sheetName val="실행철강하도"/>
      <sheetName val="경상비"/>
      <sheetName val="말뚝물량"/>
      <sheetName val="공사비집계"/>
      <sheetName val="TYPE1"/>
      <sheetName val="철근량"/>
      <sheetName val="환률"/>
      <sheetName val="안정계산"/>
      <sheetName val="단면검토"/>
      <sheetName val="실행예산"/>
      <sheetName val="단가산출집계"/>
      <sheetName val="비대칭계수"/>
      <sheetName val="전동기 SPEC"/>
      <sheetName val="LEVEL0~4"/>
      <sheetName val="C1ㅇ"/>
      <sheetName val="工완성공사율"/>
      <sheetName val="code"/>
      <sheetName val="직원동원SCH"/>
      <sheetName val="견적"/>
      <sheetName val="타공종이기"/>
      <sheetName val="을부담운반비"/>
      <sheetName val="총괄표"/>
      <sheetName val="예산서"/>
      <sheetName val="일위산출"/>
      <sheetName val="한강운반비"/>
      <sheetName val="자재"/>
      <sheetName val="토공"/>
      <sheetName val="설직재-1"/>
      <sheetName val="Dae_Jiju"/>
      <sheetName val="Sikje_ingun"/>
      <sheetName val="TREE_D"/>
      <sheetName val="조명율"/>
      <sheetName val="1_설계조건"/>
      <sheetName val="전차선로_물량표"/>
      <sheetName val="노원열병합__건축공사기성내역서"/>
      <sheetName val="배수공_주요자재_집계표"/>
      <sheetName val="플랜트_설치"/>
      <sheetName val="3련_BOX"/>
      <sheetName val="I_설계조건"/>
      <sheetName val="변경실행(2차)_"/>
      <sheetName val="3BL공동구_수량"/>
      <sheetName val="견"/>
      <sheetName val="조명시설"/>
      <sheetName val="현금"/>
      <sheetName val="물가시세"/>
      <sheetName val="guard(mac)"/>
      <sheetName val="자재대"/>
      <sheetName val="적용단위길이"/>
      <sheetName val="준공조서"/>
      <sheetName val="공사준공계"/>
      <sheetName val="준공검사보고서"/>
      <sheetName val="원형맨홀수량"/>
      <sheetName val="장비집계"/>
      <sheetName val="설산1.나"/>
      <sheetName val="본사S"/>
      <sheetName val="소비자가"/>
      <sheetName val="날개벽"/>
      <sheetName val="기계내역"/>
      <sheetName val="MAT"/>
      <sheetName val="단가표 "/>
      <sheetName val="원형1호맨홀토공수량"/>
      <sheetName val="문학간접"/>
      <sheetName val="간접"/>
      <sheetName val="특별교실"/>
      <sheetName val="공사비예산서(토목분)"/>
      <sheetName val="K"/>
      <sheetName val="CATV"/>
      <sheetName val="토공및부대2차"/>
      <sheetName val="양식"/>
      <sheetName val="단중표"/>
      <sheetName val="경비"/>
      <sheetName val="TYPE-1"/>
      <sheetName val="정산입력"/>
      <sheetName val="변화치수"/>
      <sheetName val="일위대가(가설)"/>
      <sheetName val="TYPE-B 평균H"/>
      <sheetName val="실행품의서"/>
      <sheetName val="OZ049E"/>
      <sheetName val="type-F"/>
      <sheetName val="Main"/>
      <sheetName val="갑지(추정)"/>
      <sheetName val="BJJIN"/>
      <sheetName val="운용방안"/>
      <sheetName val="월선수금"/>
      <sheetName val="회사99"/>
      <sheetName val="입찰안"/>
      <sheetName val="단위수량"/>
      <sheetName val="구체"/>
      <sheetName val="교량명원본"/>
      <sheetName val="BOX제원원본"/>
      <sheetName val="6PILE  (돌출)"/>
      <sheetName val="3-1.CB"/>
      <sheetName val="1을"/>
      <sheetName val="갑지"/>
      <sheetName val="산출근거"/>
      <sheetName val="기성집계"/>
      <sheetName val="통합"/>
      <sheetName val="TEL"/>
      <sheetName val="원데이타"/>
      <sheetName val="찍기"/>
      <sheetName val="내역서비교"/>
      <sheetName val="DA"/>
      <sheetName val="입력"/>
      <sheetName val="부대tu"/>
      <sheetName val="집계표"/>
      <sheetName val="연습"/>
      <sheetName val="아산추가1220"/>
      <sheetName val="표지판현황"/>
      <sheetName val="철근정산"/>
      <sheetName val="1"/>
      <sheetName val="SRC-B3U2"/>
      <sheetName val="공사비증감"/>
      <sheetName val="공사기본자료"/>
      <sheetName val="단위내역서"/>
      <sheetName val="원가"/>
      <sheetName val="집행(2-1)"/>
      <sheetName val="L형측구단위수량"/>
      <sheetName val="L형측구연장조서"/>
      <sheetName val="도로경계블럭단위수량"/>
      <sheetName val="도로경계블럭단위토공"/>
      <sheetName val="LG제품"/>
      <sheetName val="PROJECT COST ESTIMATE (cont)"/>
      <sheetName val="와동25-3(변경)"/>
      <sheetName val="지급자재"/>
      <sheetName val="환율"/>
      <sheetName val="토공산출(주차장)"/>
      <sheetName val="현장관리"/>
      <sheetName val="공통가설"/>
      <sheetName val="매입"/>
      <sheetName val="공사개요"/>
      <sheetName val="토공산출 (아파트)"/>
      <sheetName val="대포2교접속"/>
      <sheetName val="자료입력"/>
      <sheetName val="설계서(설치)"/>
      <sheetName val="공통부대비"/>
      <sheetName val="Picture"/>
      <sheetName val="단면가정"/>
      <sheetName val="직노"/>
      <sheetName val="노무"/>
      <sheetName val="신규일위대가"/>
      <sheetName val="NAI"/>
      <sheetName val="관람석제출"/>
      <sheetName val="96수출"/>
      <sheetName val="EP0618"/>
      <sheetName val="내역(정지)"/>
      <sheetName val="시설C"/>
      <sheetName val="조견표"/>
      <sheetName val="공사비"/>
      <sheetName val="토공정보"/>
      <sheetName val="사진"/>
      <sheetName val="토목검측서"/>
      <sheetName val="기본DATA"/>
      <sheetName val="약품공급2"/>
      <sheetName val="인건비 "/>
      <sheetName val="SELTDATA"/>
      <sheetName val="일반맨홀수량집계(A-7 LINE)"/>
      <sheetName val="조직표"/>
      <sheetName val="TYPE-A"/>
      <sheetName val="조도계산(가로등NEW)"/>
      <sheetName val="설계내역(2001)"/>
      <sheetName val="5.정산서"/>
      <sheetName val="전선 및 전선관"/>
      <sheetName val="건축내역"/>
      <sheetName val="전기일위목록"/>
      <sheetName val="집수정단"/>
      <sheetName val="오산갈곳"/>
      <sheetName val="설계내"/>
      <sheetName val="6호기"/>
      <sheetName val="세금자료"/>
      <sheetName val="주사무실종합"/>
      <sheetName val="L형옹벽측구"/>
      <sheetName val="깨기"/>
      <sheetName val="MFAB"/>
      <sheetName val="MFRT"/>
      <sheetName val="MPKG"/>
      <sheetName val="MPRD"/>
      <sheetName val="토공계산서(부체도로)"/>
      <sheetName val="전기설계변경"/>
      <sheetName val="LEGEND"/>
      <sheetName val="---FAB#1업무일지---"/>
      <sheetName val="Cost_bd-&quot;A&quot;"/>
      <sheetName val="TRE_TABLE"/>
      <sheetName val="일위목록"/>
      <sheetName val="요율"/>
      <sheetName val="사용자정의"/>
      <sheetName val="제품표준규격"/>
      <sheetName val="Oper Amount"/>
      <sheetName val="통신부문노무임"/>
      <sheetName val="5. 설계명세서"/>
      <sheetName val="b_balju_cho"/>
      <sheetName val="전기품산출"/>
      <sheetName val="철근단면적"/>
      <sheetName val="설계명세서"/>
      <sheetName val="1_설계조건1"/>
      <sheetName val="횡배수관집현황(2공구)"/>
      <sheetName val="단가조사표"/>
      <sheetName val="가시설단위수량"/>
      <sheetName val="SORCE1"/>
      <sheetName val="진주방향"/>
      <sheetName val="대비"/>
      <sheetName val="ROOF(ALKALI)"/>
      <sheetName val="계산근거"/>
      <sheetName val="내역(2000년)"/>
      <sheetName val="음봉방향"/>
      <sheetName val="8. 내진해석"/>
      <sheetName val="역T형교대(말뚝기초)"/>
      <sheetName val="할증 "/>
      <sheetName val="일위대가(원본)"/>
      <sheetName val="전력"/>
      <sheetName val="내역(전체)"/>
      <sheetName val="가시설수량"/>
      <sheetName val="잡비"/>
      <sheetName val="POL6차-PIPING"/>
      <sheetName val="아파트 "/>
      <sheetName val="횡배위치"/>
      <sheetName val="환율-LIBOR"/>
      <sheetName val="단가표"/>
      <sheetName val="내역_FILE"/>
      <sheetName val="견적시담(송포2공구)"/>
      <sheetName val="국공유지및사유지"/>
      <sheetName val="0"/>
      <sheetName val="출근부"/>
      <sheetName val="견적내역서"/>
      <sheetName val="견적접수"/>
      <sheetName val="하중계산"/>
      <sheetName val="중기조종사 단위단가"/>
      <sheetName val="SE-611"/>
      <sheetName val="철거산출근거"/>
      <sheetName val="장비당단가 (1)"/>
      <sheetName val="도급양식"/>
      <sheetName val="준검 내역서"/>
      <sheetName val="안정검토(온1)"/>
      <sheetName val="교량하부공"/>
      <sheetName val="터파기및재료"/>
      <sheetName val="참조M"/>
      <sheetName val="종배수관(신)"/>
      <sheetName val="세부내역서(전기)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PI"/>
      <sheetName val="FB25JN"/>
      <sheetName val="DATA1"/>
      <sheetName val="구동"/>
      <sheetName val="수문일1"/>
      <sheetName val="06_공정표"/>
      <sheetName val="내역표지"/>
      <sheetName val="Macro(전동기)"/>
      <sheetName val="1차증가원가계산"/>
      <sheetName val="빙축열"/>
      <sheetName val="표지"/>
      <sheetName val="분석가정"/>
      <sheetName val="예정(3)"/>
      <sheetName val="동원(3)"/>
      <sheetName val="경영혁신본부"/>
      <sheetName val="BOJUNGGM"/>
      <sheetName val="분뇨"/>
      <sheetName val="nomi "/>
      <sheetName val="TYPE-U800"/>
      <sheetName val="설계예산서"/>
      <sheetName val="예산내역서"/>
      <sheetName val="D-3503"/>
      <sheetName val="을지"/>
      <sheetName val="t-h HA THE"/>
      <sheetName val="간접재료비산출표-27-30"/>
      <sheetName val="농로수량집계"/>
      <sheetName val="농로토공집계"/>
      <sheetName val="설계서(7)"/>
      <sheetName val="예산서(6)"/>
      <sheetName val="Macro(전선)"/>
      <sheetName val="TOTAL인원"/>
      <sheetName val="FD"/>
      <sheetName val="99관저"/>
      <sheetName val="총계"/>
    </sheetNames>
    <definedNames>
      <definedName name="Macro11"/>
      <definedName name="Macro3"/>
      <definedName name="Macro4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  <sheetName val="전기계산서-1"/>
      <sheetName val="2공구수량"/>
      <sheetName val="Sheet1"/>
      <sheetName val="30신설일위대가"/>
      <sheetName val="공종"/>
      <sheetName val="역산출(2공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MCCB-AF1(전등,전열)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우각부보강"/>
      <sheetName val="3련 BOX"/>
      <sheetName val="수안보_MBR1"/>
      <sheetName val="JUCK"/>
      <sheetName val="COPING"/>
    </sheetNames>
    <sheetDataSet>
      <sheetData sheetId="0"/>
      <sheetData sheetId="1"/>
      <sheetData sheetId="2" refreshError="1">
        <row r="247">
          <cell r="AN247">
            <v>3.6099000000000001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/>
      <sheetData sheetId="42" refreshError="1"/>
      <sheetData sheetId="4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acro(차단기)"/>
      <sheetName val="데이타"/>
      <sheetName val="수압시험수집"/>
      <sheetName val="수압시험산근"/>
      <sheetName val="진주방향"/>
      <sheetName val="터파기및재료"/>
      <sheetName val="3BL공동구 수량"/>
      <sheetName val="ABUT수량-A1"/>
      <sheetName val="INPUT"/>
      <sheetName val="단위수량산출"/>
      <sheetName val="입찰안"/>
      <sheetName val="수량산출"/>
      <sheetName val="총괄내역서"/>
      <sheetName val="용산1(해보)"/>
      <sheetName val="토공수량산출"/>
      <sheetName val="토적계산서"/>
      <sheetName val="#REF"/>
      <sheetName val="Sheet3"/>
      <sheetName val="맨홀수량산출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  <sheetName val="DATA"/>
      <sheetName val="수안보-MBR1"/>
      <sheetName val="사용성검토"/>
      <sheetName val="공사비집계"/>
      <sheetName val="우각부보강"/>
      <sheetName val="공종단가"/>
      <sheetName val="기기리스트"/>
      <sheetName val="단면치수"/>
      <sheetName val="실행철강하도"/>
      <sheetName val="BQ(실행)"/>
      <sheetName val="내역서"/>
      <sheetName val="Macro(차단기)"/>
      <sheetName val="COPING"/>
      <sheetName val="Cost bd-&quot;A&quot;"/>
      <sheetName val="LOPCALC"/>
      <sheetName val="Graph (LGEN)"/>
      <sheetName val="out_prog"/>
      <sheetName val="선적schedule (2)"/>
      <sheetName val="Total"/>
      <sheetName val="????"/>
      <sheetName val="Dae_Jiju"/>
      <sheetName val="Sikje_ingun"/>
      <sheetName val="TREE_D"/>
      <sheetName val="설계"/>
      <sheetName val="자압"/>
      <sheetName val="기계내역"/>
      <sheetName val="Pjny"/>
      <sheetName val="CONCRETE"/>
      <sheetName val="현금"/>
      <sheetName val="흥양2교토공집계표"/>
      <sheetName val="계수시트"/>
      <sheetName val="원가계산서"/>
      <sheetName val="소상 &quot;1&quot;"/>
      <sheetName val="동해title"/>
      <sheetName val="5.모델링"/>
      <sheetName val="외천교"/>
      <sheetName val="PROJECT BRIEF(EX.NEW)"/>
      <sheetName val="TARGET"/>
      <sheetName val="Macro1"/>
      <sheetName val="준검 내역서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1.설계조건"/>
      <sheetName val="#REF"/>
      <sheetName val="가설건물"/>
      <sheetName val="감가상각"/>
      <sheetName val="MOTOR"/>
      <sheetName val="정부노임단가"/>
      <sheetName val="DATE"/>
      <sheetName val="INPUT"/>
      <sheetName val="ELECTRIC"/>
      <sheetName val="PIPE내역(FCN)"/>
      <sheetName val="Sheet7"/>
      <sheetName val="교대"/>
      <sheetName val="내역"/>
      <sheetName val="본선 토공 분배표"/>
      <sheetName val="05년"/>
      <sheetName val="Data&amp;Result"/>
      <sheetName val="MOTOR3"/>
      <sheetName val="회로내역(승인)"/>
      <sheetName val="환율적용표"/>
      <sheetName val="Y-WORK"/>
      <sheetName val="노임"/>
      <sheetName val="데이타"/>
      <sheetName val="약품설비"/>
      <sheetName val="공사개요"/>
      <sheetName val="UNIT"/>
      <sheetName val="세부내역서"/>
      <sheetName val="2.단면가정"/>
      <sheetName val="매입세율"/>
      <sheetName val="가도공"/>
      <sheetName val="유동표(변경)"/>
      <sheetName val="집수정(600-700)"/>
      <sheetName val="S0"/>
      <sheetName val="JUCKEYK"/>
      <sheetName val="Sheet3"/>
      <sheetName val="6PILE  (돌출)"/>
      <sheetName val="표지 (2)"/>
      <sheetName val="동원(3)"/>
      <sheetName val="예정(3)"/>
      <sheetName val="부대내역"/>
      <sheetName val="Macro2"/>
      <sheetName val="BID"/>
      <sheetName val="부하LOAD"/>
      <sheetName val="노임단가"/>
      <sheetName val="ITEM"/>
      <sheetName val="h-013211-2"/>
      <sheetName val="VESSEL Sh. 1"/>
      <sheetName val="Sheet17"/>
      <sheetName val="일반공사"/>
      <sheetName val="입찰내역서"/>
      <sheetName val="일위대가목차"/>
      <sheetName val="차액보증"/>
      <sheetName val="교각계산"/>
      <sheetName val="매입세"/>
      <sheetName val="목차"/>
      <sheetName val="와동25-3(변경)"/>
      <sheetName val="NA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청구내역(9807)"/>
      <sheetName val="1-1"/>
      <sheetName val="부하(성남)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KL HSMT tinh thieu"/>
      <sheetName val="대치판정"/>
      <sheetName val="10.1"/>
      <sheetName val="표지(1)"/>
      <sheetName val="cost"/>
      <sheetName val="플랜트 설치"/>
      <sheetName val="c_balju"/>
      <sheetName val="POOM_MOTO"/>
      <sheetName val="JUCK"/>
      <sheetName val="ABUT수량-A1"/>
      <sheetName val="BSD (2)"/>
      <sheetName val="Parem"/>
      <sheetName val="2.손익계산서"/>
      <sheetName val="부하(반월)"/>
      <sheetName val="Factor"/>
      <sheetName val="Sheet6"/>
      <sheetName val="자압1"/>
      <sheetName val="입고장부 (4)"/>
      <sheetName val="공용시설내역"/>
      <sheetName val="List(rev.B)"/>
      <sheetName val="설계가"/>
      <sheetName val="월선수금"/>
      <sheetName val="수질정화시설"/>
      <sheetName val="지급자재"/>
      <sheetName val="1공구(을)"/>
      <sheetName val="공사기본자료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포설list원본"/>
      <sheetName val="A-4"/>
      <sheetName val="상세내역,전력산출서"/>
      <sheetName val="견적정보"/>
      <sheetName val="조정금액결과표 (차수별)"/>
      <sheetName val="Summary - Budget"/>
      <sheetName val="tggwan(mac)"/>
      <sheetName val="IN"/>
      <sheetName val="수량산출"/>
      <sheetName val="부하계산서"/>
      <sheetName val="기술자료 (광화문)"/>
      <sheetName val="cable-data"/>
      <sheetName val="구의33고"/>
      <sheetName val="슬래브1"/>
      <sheetName val="L_RPTA05_목록"/>
      <sheetName val="LG제품"/>
      <sheetName val="Key assumption"/>
      <sheetName val="indirect"/>
      <sheetName val="우배수"/>
      <sheetName val="계산식"/>
      <sheetName val="설계서(설치)"/>
      <sheetName val="b_balju_cho"/>
      <sheetName val="장비내역서"/>
      <sheetName val="표지판단위"/>
      <sheetName val="MFAB"/>
      <sheetName val="MFRT"/>
      <sheetName val="MPKG"/>
      <sheetName val="MPRD"/>
      <sheetName val="설계조건"/>
      <sheetName val="견적기준"/>
      <sheetName val="매입부가세율(동림)"/>
      <sheetName val="현관"/>
      <sheetName val="잡비"/>
      <sheetName val="BACK DATA"/>
      <sheetName val="____"/>
      <sheetName val="22-2M단"/>
      <sheetName val="22-1소단"/>
      <sheetName val="배수내역"/>
      <sheetName val="명세서"/>
      <sheetName val="입력DATA"/>
      <sheetName val="단가"/>
      <sheetName val="일위대가 "/>
      <sheetName val="신관(1)"/>
      <sheetName val="견적"/>
      <sheetName val="주형"/>
      <sheetName val="공량산출서"/>
      <sheetName val="노무비"/>
      <sheetName val="&quot;u&quot;_TYPE_구간_조명"/>
      <sheetName val="&quot;U&quot;TYPE_전압강하"/>
      <sheetName val="TR용량_(2)"/>
      <sheetName val="간선굵기_설명"/>
      <sheetName val="불평형_계산식"/>
      <sheetName val="Cost_bd-&quot;A&quot;"/>
      <sheetName val="5_모델링"/>
      <sheetName val="준검_내역서"/>
      <sheetName val="중동상가"/>
      <sheetName val="UPDATA"/>
      <sheetName val="GRACE"/>
      <sheetName val="정산내임"/>
      <sheetName val="EP0618"/>
      <sheetName val="일위대가"/>
      <sheetName val="지수"/>
      <sheetName val="참고"/>
      <sheetName val="1을"/>
      <sheetName val="ⴭⴭⴭⴭ"/>
      <sheetName val="L형 옹벽"/>
      <sheetName val="20관리비율"/>
      <sheetName val="을지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투찰"/>
      <sheetName val="산출근거"/>
      <sheetName val="TNHCHINH"/>
      <sheetName val="TSS Part List"/>
      <sheetName val="입찰안"/>
      <sheetName val="품셈(기초)"/>
      <sheetName val="EQT-ESTN"/>
      <sheetName val="A"/>
      <sheetName val="SELTDATA"/>
      <sheetName val="특별교실"/>
      <sheetName val="입찰보고"/>
      <sheetName val="경상비"/>
      <sheetName val="말뚝지지력산정"/>
      <sheetName val="배수공 주요자재 집계표"/>
      <sheetName val="6호기"/>
      <sheetName val="동력부하(도산)"/>
      <sheetName val="조도계산"/>
      <sheetName val="토공A"/>
      <sheetName val="왕십리방향"/>
      <sheetName val="2000전체분"/>
      <sheetName val="2000년1차"/>
      <sheetName val="단중표-ST"/>
      <sheetName val="piping"/>
      <sheetName val="일위대가-1"/>
      <sheetName val="수량산출서"/>
      <sheetName val="Site Expenses"/>
      <sheetName val="ilch"/>
      <sheetName val="STORAGE"/>
      <sheetName val="품셈집계표"/>
      <sheetName val="자재조사표(참고용)"/>
      <sheetName val="일반부표집계표"/>
      <sheetName val="1"/>
      <sheetName val="터파기및재료"/>
      <sheetName val="list"/>
      <sheetName val="총괄내역"/>
      <sheetName val="진로도급"/>
      <sheetName val="분석가정"/>
      <sheetName val="001"/>
      <sheetName val="2000년하반기"/>
      <sheetName val="우수공"/>
      <sheetName val="가로등제어반 설치공사(수량)"/>
      <sheetName val="조명율데이타"/>
      <sheetName val="EPro"/>
      <sheetName val="Languages"/>
      <sheetName val="#2_일위대가목록"/>
      <sheetName val="C3"/>
      <sheetName val="OZ049E"/>
      <sheetName val="배수개거재(신)"/>
      <sheetName val="3련 BOX"/>
      <sheetName val="의왕"/>
      <sheetName val="견적사양비교표"/>
      <sheetName val="내역(정지)"/>
      <sheetName val="기계-설변"/>
      <sheetName val="CALCULATION"/>
      <sheetName val="도담구내 개소별 명세"/>
      <sheetName val="전기일위목록"/>
      <sheetName val="시설일위"/>
      <sheetName val="TONG HOP VL-NC TT"/>
      <sheetName val="CHITIET VL-NC-TT -1p"/>
      <sheetName val="TDTKP1"/>
      <sheetName val="KPVC-BD "/>
      <sheetName val="BJJIN"/>
      <sheetName val="의왕F사"/>
      <sheetName val="가공사"/>
      <sheetName val="2월가격표-ESG-1월"/>
      <sheetName val="SPEC"/>
      <sheetName val="KD율"/>
      <sheetName val="인건-측정"/>
      <sheetName val="SG"/>
      <sheetName val="대포2교접속"/>
      <sheetName val="조명율표"/>
      <sheetName val="기초계산(Pmax)"/>
      <sheetName val="07피뢰침설비공사"/>
      <sheetName val="노무비 "/>
      <sheetName val="토목"/>
      <sheetName val="수입"/>
      <sheetName val="건축내역서"/>
      <sheetName val="토목내역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우수"/>
      <sheetName val="입력정보"/>
      <sheetName val="Data &amp; Result"/>
      <sheetName val="설비내역서"/>
      <sheetName val="9.3 단면력집계"/>
      <sheetName val="2. 설계단면"/>
      <sheetName val="갑지"/>
      <sheetName val="자재수량"/>
      <sheetName val="2F 회의실견적(5_14 일대)"/>
      <sheetName val="토공집계"/>
      <sheetName val="총괄집계표"/>
      <sheetName val="MEXICO-C"/>
      <sheetName val="전기"/>
      <sheetName val="전차선로 물량표"/>
      <sheetName val="한강운반비"/>
      <sheetName val="종배수관"/>
      <sheetName val="과천MAIN"/>
      <sheetName val="정산K산출"/>
      <sheetName val="TABLE"/>
      <sheetName val="쌍송교"/>
      <sheetName val="SRC-B3U2"/>
      <sheetName val="환경기계공정표 (3)"/>
      <sheetName val="안정검토(온1)"/>
      <sheetName val="토사(PE)"/>
      <sheetName val="일위대가(계측기설치)"/>
      <sheetName val="WORK"/>
      <sheetName val="철골수량"/>
      <sheetName val="L형측구단위수량"/>
      <sheetName val="L형측구연장조서"/>
      <sheetName val="도로경계블럭단위수량"/>
      <sheetName val="도로경계블럭단위토공"/>
      <sheetName val="집계표"/>
      <sheetName val="품셈TABLE"/>
      <sheetName val="변수값"/>
      <sheetName val="중기상차"/>
      <sheetName val="AS복구"/>
      <sheetName val="중기터파기"/>
      <sheetName val="Macro(MCC-1)"/>
      <sheetName val="내역(전체)"/>
      <sheetName val="옹벽"/>
      <sheetName val="&quot;u&quot;_TYPE_구간_조명1"/>
      <sheetName val="&quot;U&quot;TYPE_전압강하1"/>
      <sheetName val="TR용량_(2)1"/>
      <sheetName val="간선굵기_설명1"/>
      <sheetName val="불평형_계산식1"/>
      <sheetName val="토공사"/>
      <sheetName val="산출근거(통합감시)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PROJECT BRIEF_EX_NEW_"/>
      <sheetName val="공통가설"/>
      <sheetName val="밸브설치"/>
      <sheetName val="현장관리비 산출내역"/>
      <sheetName val="토공"/>
      <sheetName val="전기일위대가"/>
      <sheetName val="E01-02(EV-1-LBS)"/>
      <sheetName val="통합"/>
      <sheetName val="1,2공구원가계산서"/>
      <sheetName val="2공구산출내역"/>
      <sheetName val="1공구산출내역서"/>
      <sheetName val="HVAC"/>
      <sheetName val="금액내역서"/>
      <sheetName val="대로근거"/>
      <sheetName val="중로근거"/>
      <sheetName val="자재단가"/>
      <sheetName val="2월가격"/>
      <sheetName val="96작생능"/>
      <sheetName val="적격"/>
      <sheetName val="단가 "/>
      <sheetName val="일위총괄표"/>
      <sheetName val="411-00 외화장기"/>
      <sheetName val="연결관암거"/>
      <sheetName val="154TW"/>
      <sheetName val="집1"/>
      <sheetName val="골조시행"/>
      <sheetName val="실행내역서 "/>
      <sheetName val="타공종이기"/>
      <sheetName val="진접"/>
      <sheetName val="세부내역서(소방)"/>
      <sheetName val="설계명세서"/>
      <sheetName val="적용기준"/>
      <sheetName val="Param"/>
      <sheetName val="토공집계표"/>
      <sheetName val="예산명세서"/>
      <sheetName val="자료입력"/>
      <sheetName val="기계경비(시간당)"/>
      <sheetName val="램머"/>
      <sheetName val="평가데이터"/>
      <sheetName val="청천내"/>
      <sheetName val="식재총괄"/>
      <sheetName val="일위목록"/>
      <sheetName val="0001(arch)"/>
      <sheetName val="설산1.나"/>
      <sheetName val="본사S"/>
      <sheetName val="No-&gt;Code"/>
      <sheetName val="COVER"/>
      <sheetName val="장비경비"/>
      <sheetName val="간접"/>
      <sheetName val="FOOTING단면력"/>
      <sheetName val="3BL공동구 수량"/>
      <sheetName val="담당자"/>
      <sheetName val="3.하중산정4.지지력"/>
      <sheetName val="CT "/>
      <sheetName val="중갑지"/>
      <sheetName val="기본DATA"/>
      <sheetName val="단위내역서"/>
      <sheetName val="20110404_JRL_성수서비스 Specificatio"/>
      <sheetName val="계정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기초자료입력"/>
      <sheetName val="sw1"/>
      <sheetName val="NOMUBI"/>
      <sheetName val="가로등내역서"/>
      <sheetName val="조도계산서 (도서)"/>
      <sheetName val="내역1"/>
      <sheetName val="바닥판"/>
      <sheetName val="TYPE-1"/>
      <sheetName val="포장복구집계"/>
      <sheetName val="부대토목"/>
      <sheetName val="실행비교"/>
      <sheetName val="전기내역서"/>
      <sheetName val="충주"/>
      <sheetName val="자재"/>
      <sheetName val="배선DATA"/>
      <sheetName val="역삼"/>
      <sheetName val="WC96709"/>
      <sheetName val="학생내역"/>
      <sheetName val="다이꾸"/>
      <sheetName val="2000상반기노임"/>
      <sheetName val="(A)내역서"/>
      <sheetName val="토공(완충)"/>
      <sheetName val="계산근거"/>
      <sheetName val="Licences"/>
      <sheetName val="입력"/>
      <sheetName val="총괄표"/>
      <sheetName val="XXXXXX"/>
      <sheetName val="표지"/>
      <sheetName val="약품공급2"/>
      <sheetName val="LAB"/>
      <sheetName val="수문일1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내역표지"/>
      <sheetName val="단가산출"/>
      <sheetName val="재료비"/>
      <sheetName val="관접합및부설"/>
      <sheetName val="Arch"/>
      <sheetName val="기준액"/>
      <sheetName val="현황산출서"/>
      <sheetName val="옹벽기초자료"/>
      <sheetName val="적용단위길이"/>
      <sheetName val="종배수관(신)"/>
      <sheetName val="문학간접"/>
      <sheetName val="보차도경계석"/>
      <sheetName val="하수BOX이설"/>
      <sheetName val="기준"/>
      <sheetName val="출근부"/>
      <sheetName val="을"/>
      <sheetName val="ROOF(ALKALI)"/>
      <sheetName val="노무자 명단"/>
      <sheetName val="물량산출근거"/>
      <sheetName val="장비단가 (2차) 수로준설,케이싱"/>
      <sheetName val="장비집계"/>
      <sheetName val="철거산출근거"/>
      <sheetName val="nomi "/>
      <sheetName val="wall"/>
      <sheetName val="Front"/>
      <sheetName val="할증 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E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ILWIPOH"/>
      <sheetName val="일위대가목차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실행철강하도"/>
      <sheetName val="터널조도"/>
      <sheetName val="ILWIPOH"/>
      <sheetName val="전선 및 전선관"/>
      <sheetName val="일위대가"/>
      <sheetName val="조명율표"/>
      <sheetName val="N賃率-職"/>
      <sheetName val="매입"/>
      <sheetName val="내역"/>
      <sheetName val="1을"/>
      <sheetName val="#REF"/>
      <sheetName val="COPING"/>
      <sheetName val="부하계산서"/>
      <sheetName val="DATE"/>
      <sheetName val="IW-LIST"/>
      <sheetName val="BID"/>
      <sheetName val="투찰"/>
      <sheetName val="Macro(차단기)"/>
      <sheetName val="부하(성남)"/>
      <sheetName val="산출근거"/>
      <sheetName val="조명일위"/>
      <sheetName val="노무비 근거"/>
      <sheetName val="10.1"/>
      <sheetName val="노임단가"/>
      <sheetName val="단가조사"/>
      <sheetName val="본사업"/>
      <sheetName val="CABLE SIZE-3"/>
      <sheetName val="내역서"/>
      <sheetName val="기자재비"/>
      <sheetName val="부하LOAD"/>
      <sheetName val="회로내역(승인)"/>
      <sheetName val="수안보-MBR1"/>
      <sheetName val="단면치수"/>
      <sheetName val="와동25-3(변경)"/>
      <sheetName val="조도계산서 (도서)"/>
      <sheetName val="MOTOR"/>
      <sheetName val="입찰"/>
      <sheetName val="현경"/>
      <sheetName val="L형 옹벽"/>
      <sheetName val="대로근거"/>
      <sheetName val="환율적용표"/>
      <sheetName val="Total"/>
      <sheetName val="DATA"/>
      <sheetName val="데이타"/>
      <sheetName val="빌딩 안내"/>
      <sheetName val="5.단가대비표"/>
      <sheetName val="재료비"/>
      <sheetName val="집계표"/>
      <sheetName val="약품공급2"/>
      <sheetName val="LOPCALC"/>
      <sheetName val="금액내역서"/>
      <sheetName val="약품설비"/>
      <sheetName val="JUCK"/>
      <sheetName val="정부노임단가"/>
      <sheetName val="감가상각"/>
      <sheetName val="Graph (LGEN)"/>
      <sheetName val="out_prog"/>
      <sheetName val="선적schedule (2)"/>
      <sheetName val="SELTDATA"/>
      <sheetName val="단가비교표"/>
      <sheetName val="물량표"/>
      <sheetName val="동해title"/>
      <sheetName val="옹벽"/>
      <sheetName val="역T형"/>
      <sheetName val="토사(PE)"/>
      <sheetName val="자압"/>
      <sheetName val="Sheet2"/>
      <sheetName val="품셈TABLE"/>
      <sheetName val="현금"/>
      <sheetName val="ENE-CAL 1"/>
      <sheetName val="입찰안"/>
      <sheetName val="CONCRETE"/>
      <sheetName val="식재인부"/>
      <sheetName val="토목"/>
      <sheetName val="CAPVC"/>
      <sheetName val="해평견적"/>
      <sheetName val="소비자가"/>
      <sheetName val="첨부"/>
      <sheetName val="견적 (2)"/>
      <sheetName val="Cost bd-&quot;A&quot;"/>
      <sheetName val="가로등제어반 설치공사(수량)"/>
      <sheetName val="Y-WORK"/>
      <sheetName val="1.취수장"/>
      <sheetName val="단면가정"/>
      <sheetName val="간접비"/>
      <sheetName val="계산근거"/>
      <sheetName val="중기사용료산출근거"/>
      <sheetName val="단가산출2"/>
      <sheetName val="단가 및 재료비"/>
      <sheetName val="PROJECT BRIEF(EX.NEW)"/>
      <sheetName val="중기일위대가"/>
      <sheetName val="외천교"/>
      <sheetName val="우각부보강"/>
      <sheetName val="Sheet7"/>
      <sheetName val="2월가격"/>
      <sheetName val="경상비"/>
      <sheetName val="POOM_MOTO"/>
      <sheetName val="원가계산서"/>
      <sheetName val="소상 &quot;1&quot;"/>
      <sheetName val="총괄내역서"/>
      <sheetName val="적정심사"/>
      <sheetName val="단가"/>
      <sheetName val="공사개요"/>
      <sheetName val="정산을지"/>
      <sheetName val="여과지동"/>
      <sheetName val="기초자료"/>
      <sheetName val="20관리비율"/>
      <sheetName val="개요"/>
      <sheetName val="가로등기초"/>
      <sheetName val="PAD TR보호대기초"/>
      <sheetName val="2"/>
      <sheetName val="LG제품"/>
      <sheetName val="공조기"/>
      <sheetName val="401"/>
      <sheetName val="건축내역"/>
      <sheetName val="b_balju_cho"/>
      <sheetName val="Macro1"/>
      <sheetName val="List(rev.B)"/>
      <sheetName val="EJ"/>
      <sheetName val="목차"/>
      <sheetName val="0.1 KEY ASSUMPTIONS"/>
      <sheetName val="0. CONTROL"/>
      <sheetName val="수목표준대가"/>
      <sheetName val="내역서(기계)"/>
      <sheetName val="수목데이타 "/>
      <sheetName val="부표총괄"/>
      <sheetName val="BQ(실행)"/>
      <sheetName val="2F 회의실견적(5_14 일대)"/>
      <sheetName val="기초일위"/>
      <sheetName val="시설일위"/>
      <sheetName val="견"/>
      <sheetName val="을"/>
      <sheetName val="001"/>
      <sheetName val="품셈"/>
      <sheetName val="DATA입력"/>
      <sheetName val="가설건물"/>
      <sheetName val="매입세율"/>
      <sheetName val="우배수"/>
      <sheetName val="계산식"/>
      <sheetName val="설계"/>
      <sheetName val="금긋기 및 절단"/>
      <sheetName val="화재 탐지 설비"/>
      <sheetName val="6PILE  (돌출)"/>
      <sheetName val="기기리스트"/>
      <sheetName val="WORK"/>
      <sheetName val="자압1"/>
      <sheetName val="9811"/>
      <sheetName val="단가산출"/>
      <sheetName val="장비분석"/>
      <sheetName val="기술자료 (광화문)"/>
      <sheetName val="직노"/>
      <sheetName val="기계경비일람"/>
      <sheetName val="TABLE"/>
      <sheetName val="FCU (2)"/>
      <sheetName val="hidden"/>
      <sheetName val="Mass"/>
      <sheetName val="Input"/>
      <sheetName val="Heat"/>
      <sheetName val="일위대가(가설)"/>
      <sheetName val="No-&gt;Code"/>
      <sheetName val="조정금액결과표 (차수별)"/>
      <sheetName val="1단계_견적내역서"/>
      <sheetName val="노무비"/>
      <sheetName val="총괄"/>
      <sheetName val="실행대비"/>
      <sheetName val="적용단위길이"/>
      <sheetName val="종배수관(신)"/>
      <sheetName val="구의33고"/>
      <sheetName val="매입세"/>
      <sheetName val="품목납기"/>
      <sheetName val="bi"/>
      <sheetName val="다이꾸"/>
      <sheetName val="자재단가"/>
      <sheetName val="ELECTRIC"/>
      <sheetName val="KMT물량"/>
      <sheetName val="ABUT수량-A1"/>
      <sheetName val="일위대가표"/>
      <sheetName val="대림경상68억"/>
      <sheetName val="차액보증"/>
      <sheetName val="PIPE내역(FCN)"/>
      <sheetName val="통합"/>
      <sheetName val="C"/>
      <sheetName val="진주방향"/>
      <sheetName val="제잡비(주공종)"/>
      <sheetName val="최종견"/>
      <sheetName val="지장물C"/>
      <sheetName val="5.모델링"/>
      <sheetName val="토공A"/>
      <sheetName val="9GNG운반"/>
      <sheetName val="기둥(원형)"/>
      <sheetName val="전계가"/>
      <sheetName val="설계조건"/>
      <sheetName val="Sheet17"/>
      <sheetName val="1.설계조건"/>
      <sheetName val="자재수량"/>
      <sheetName val="설계기준"/>
      <sheetName val="내역1"/>
      <sheetName val="배수통관(좌)"/>
      <sheetName val="2000전체분"/>
      <sheetName val="제수"/>
      <sheetName val="공기"/>
      <sheetName val="전기일위대가"/>
      <sheetName val="마산방향철근집계"/>
      <sheetName val="마산방향"/>
      <sheetName val="철골산출서"/>
      <sheetName val="환경평가"/>
      <sheetName val="인구"/>
      <sheetName val="교각1"/>
      <sheetName val="TNHCHINH"/>
      <sheetName val="6호기"/>
      <sheetName val="갑지"/>
      <sheetName val="사급자재"/>
      <sheetName val="PACKING OPEN"/>
      <sheetName val="견적정보"/>
      <sheetName val="견적서"/>
      <sheetName val="P-산#1-1(WOWA1)"/>
      <sheetName val="규준틀"/>
      <sheetName val="Sheet3"/>
      <sheetName val="역T형옹벽(3.0)"/>
      <sheetName val="흙쌓기도수로설치현황"/>
      <sheetName val="단면"/>
      <sheetName val="안정계산"/>
      <sheetName val="단면검토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일위대가목차"/>
      <sheetName val="변경내역1"/>
      <sheetName val="중기목료표"/>
      <sheetName val="2공구산출내역"/>
      <sheetName val="투입인력"/>
      <sheetName val="견적사양비교표"/>
      <sheetName val="1-1"/>
      <sheetName val="종배수관"/>
      <sheetName val="ilch"/>
      <sheetName val="MACRO(AT)"/>
      <sheetName val="GRACE"/>
      <sheetName val="공통(20-91)"/>
      <sheetName val="수량산출"/>
      <sheetName val="AHU집계"/>
      <sheetName val="준검 내역서"/>
      <sheetName val="내역분기"/>
      <sheetName val="전공장2"/>
      <sheetName val="Site Expenses"/>
      <sheetName val="98지급계획"/>
      <sheetName val="L_RPTA05_목록"/>
      <sheetName val="공정증감대ㅈ표"/>
      <sheetName val="공종목록표"/>
      <sheetName val="집계표1"/>
      <sheetName val="ITEM"/>
      <sheetName val="LH단가"/>
      <sheetName val="sw1"/>
      <sheetName val="신우"/>
      <sheetName val="PAC"/>
      <sheetName val="기본일위"/>
      <sheetName val="인건-측정"/>
      <sheetName val="제품정보"/>
      <sheetName val="대가목록"/>
      <sheetName val="장비내역서"/>
      <sheetName val="작업금지"/>
      <sheetName val="cost"/>
      <sheetName val="G.노무비,현장경상"/>
      <sheetName val="가로등내역서"/>
      <sheetName val="11월가격"/>
      <sheetName val="설 계"/>
      <sheetName val="A6.샤시등"/>
      <sheetName val="indirect"/>
      <sheetName val="공구"/>
      <sheetName val="2000년1차"/>
      <sheetName val="2.공종별예산조서(공사용)"/>
      <sheetName val="일반공사"/>
      <sheetName val="실행품의서"/>
      <sheetName val="플랜트 설치"/>
      <sheetName val="날개벽수량표"/>
      <sheetName val="BSD (2)"/>
      <sheetName val="L형옹벽측구"/>
      <sheetName val="원형1호맨홀토공수량"/>
      <sheetName val="기계경비(시간당)"/>
      <sheetName val="램머"/>
      <sheetName val="MFAB"/>
      <sheetName val="MFRT"/>
      <sheetName val="MPKG"/>
      <sheetName val="MPRD"/>
      <sheetName val="과천MAIN"/>
      <sheetName val="비율-종합"/>
      <sheetName val="삭제금지단가"/>
      <sheetName val="정공공사"/>
      <sheetName val="UR2-Calculation"/>
      <sheetName val="표지"/>
      <sheetName val="Sheet5"/>
      <sheetName val="역T형교대(말뚝기초)"/>
      <sheetName val="말뚝지지력산정"/>
      <sheetName val="FOOTING단면력"/>
      <sheetName val="실행내역서 "/>
      <sheetName val="Sheet6"/>
      <sheetName val="공사비총괄표"/>
      <sheetName val="예정(3)"/>
      <sheetName val="터파기및재료"/>
      <sheetName val="조건표"/>
      <sheetName val="건축집계"/>
      <sheetName val="집수정(600-700)"/>
      <sheetName val="전차선로 물량표"/>
      <sheetName val="중기임차료"/>
      <sheetName val="중기경유공제"/>
      <sheetName val="중기잡유공제"/>
      <sheetName val="중기경유지급대장"/>
      <sheetName val="중기잡유지급대장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산근"/>
      <sheetName val="집계"/>
      <sheetName val="계화배수(3대)"/>
      <sheetName val="제수변수량"/>
      <sheetName val="입력DATA"/>
      <sheetName val="바닥판"/>
      <sheetName val="MEXICO-C"/>
      <sheetName val="2.단면가정"/>
      <sheetName val="인건비"/>
      <sheetName val="명세서"/>
      <sheetName val="일위대가목록"/>
      <sheetName val="단가표 "/>
      <sheetName val="공량산출서"/>
      <sheetName val="간접재료비산출표-27-30"/>
      <sheetName val="조명시설"/>
      <sheetName val="물가시세"/>
      <sheetName val="96작생능"/>
      <sheetName val="I一般比"/>
      <sheetName val="전선_및_전선관"/>
      <sheetName val="Cost_bd-&quot;A&quot;"/>
      <sheetName val="가로등제어반_설치공사(수량)"/>
      <sheetName val="ENE-CAL_1"/>
      <sheetName val="조도계산서_(도서)"/>
      <sheetName val="장비집계"/>
      <sheetName val="날개벽"/>
      <sheetName val="현장관리비데이타"/>
      <sheetName val="제잡비.xls"/>
      <sheetName val="경비2내역"/>
      <sheetName val="CON'C"/>
      <sheetName val="토공집계"/>
      <sheetName val="VXXXXXXX"/>
      <sheetName val="시설물일위"/>
      <sheetName val="c_balju"/>
      <sheetName val="ROOF(ALKALI)"/>
      <sheetName val="L형옹벽(key)"/>
      <sheetName val="일위대가(1)"/>
      <sheetName val="물량산출근거"/>
      <sheetName val="FACTOR"/>
      <sheetName val="kimre scrubber"/>
      <sheetName val="GRDBS"/>
      <sheetName val="CTEMCOST"/>
      <sheetName val="Grade Options"/>
      <sheetName val="list"/>
      <sheetName val="A-4"/>
      <sheetName val="기초코드"/>
      <sheetName val="산출내역서집계표"/>
      <sheetName val="신관(1)"/>
      <sheetName val="합의경상"/>
      <sheetName val="05년"/>
      <sheetName val="평가데이터"/>
      <sheetName val="1.설계기준"/>
      <sheetName val=""/>
      <sheetName val="공사원가계산서"/>
      <sheetName val="도급예산내역서총괄표"/>
      <sheetName val="환율-LIBOR"/>
    </sheetNames>
    <sheetDataSet>
      <sheetData sheetId="0">
        <row r="1">
          <cell r="A1" t="str">
            <v>기사1급</v>
          </cell>
        </row>
      </sheetData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단가 및 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ABUT수량-A1"/>
      <sheetName val="일위대가"/>
      <sheetName val="준검 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4)유동표"/>
      <sheetName val="종배수관"/>
      <sheetName val="ABUT수량_A1"/>
      <sheetName val="총괄내역서"/>
      <sheetName val="터널조도"/>
      <sheetName val="원형1호맨홀토공수량"/>
      <sheetName val="우각부보강"/>
      <sheetName val="ETC"/>
      <sheetName val="노임"/>
      <sheetName val="실행철강하도"/>
      <sheetName val="Sheet17"/>
      <sheetName val="입찰안"/>
      <sheetName val="tggwan(mac)"/>
      <sheetName val="NOMUBI"/>
      <sheetName val="sw1"/>
      <sheetName val="청천내"/>
      <sheetName val="중산교"/>
      <sheetName val="6PILE  (돌출)"/>
      <sheetName val="수안보-MBR1"/>
      <sheetName val="별표집계"/>
      <sheetName val="기본DATA"/>
      <sheetName val="배수장토목공사비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#REF"/>
      <sheetName val="동원(3)"/>
      <sheetName val="예정(3)"/>
      <sheetName val="전신환매도율"/>
      <sheetName val="BID"/>
      <sheetName val="설비"/>
      <sheetName val="토사(PE)"/>
      <sheetName val="식재총괄"/>
      <sheetName val="일위"/>
      <sheetName val="1.설계조건"/>
      <sheetName val="Sheet1"/>
      <sheetName val="200"/>
      <sheetName val="2000년1차"/>
      <sheetName val="주형"/>
      <sheetName val="일위대가"/>
      <sheetName val="기존"/>
      <sheetName val="J형측구단위수량"/>
      <sheetName val="식생블럭단위수량"/>
      <sheetName val="터파기및재료"/>
      <sheetName val="PIER수량m1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자재단가"/>
      <sheetName val="토량산출서"/>
      <sheetName val="내역서"/>
      <sheetName val="INPUT"/>
      <sheetName val="집계장(대목_실행)"/>
      <sheetName val="전계가"/>
      <sheetName val="품셈TABLE"/>
      <sheetName val="횡배수관토공수량"/>
      <sheetName val="9GNG운반"/>
      <sheetName val="Macro(차단기)"/>
      <sheetName val="DATE"/>
      <sheetName val="A-4"/>
      <sheetName val="설계"/>
      <sheetName val="원가"/>
      <sheetName val="EACT10"/>
      <sheetName val="ilch"/>
      <sheetName val="신기1-LINE별연장"/>
      <sheetName val="3련 BOX"/>
      <sheetName val="70%"/>
      <sheetName val="단위수량"/>
      <sheetName val="가시설수량"/>
      <sheetName val="계산중"/>
      <sheetName val="횡배위치"/>
      <sheetName val="적용단위길이"/>
      <sheetName val="산출근거"/>
      <sheetName val="1-1평균터파기고(1)"/>
      <sheetName val="입출재고현황 (2)"/>
      <sheetName val="데리네이타현황"/>
      <sheetName val="Sheet1 (2)"/>
      <sheetName val="인건-측정"/>
      <sheetName val="JUCKEYK"/>
      <sheetName val="J直材4"/>
      <sheetName val="L형옹벽단위수량(25)"/>
      <sheetName val="L형옹벽단위수량(35)"/>
      <sheetName val="일위대가표"/>
      <sheetName val="통합"/>
      <sheetName val="날개벽"/>
      <sheetName val="1-1"/>
      <sheetName val="물가시세"/>
      <sheetName val="말뚝기초"/>
      <sheetName val="가시설단위수량"/>
      <sheetName val="대로근거"/>
      <sheetName val="중로근거"/>
      <sheetName val="SG"/>
      <sheetName val="약품설비"/>
      <sheetName val="상수도토공집계표"/>
      <sheetName val="실행비교"/>
      <sheetName val="물질수지(2011)"/>
      <sheetName val="Sheet5"/>
      <sheetName val="바닥판"/>
      <sheetName val="단면 (2)"/>
      <sheetName val="실행내역서"/>
      <sheetName val="DATA"/>
      <sheetName val="안정계산"/>
      <sheetName val="ASP포장"/>
      <sheetName val="우수"/>
      <sheetName val="대치판정"/>
      <sheetName val="MOTOR"/>
      <sheetName val="공용시설내역"/>
      <sheetName val="Sheet2"/>
      <sheetName val="일위대가목차"/>
      <sheetName val="眞비상(진주)"/>
      <sheetName val="안전노무비(3월)"/>
      <sheetName val="단면가정"/>
      <sheetName val="변화치수"/>
      <sheetName val="1호맨홀토공"/>
      <sheetName val="화산경계"/>
      <sheetName val="일반맨홀수량집계"/>
      <sheetName val="옹벽철근"/>
      <sheetName val="단위수량(출력X)"/>
      <sheetName val="수량집계"/>
      <sheetName val="capbeam(1)"/>
      <sheetName val="Stem Footing"/>
      <sheetName val="기둥(원형)"/>
      <sheetName val="부속동"/>
      <sheetName val="깨기"/>
      <sheetName val="우배수"/>
      <sheetName val="지장물"/>
      <sheetName val="기초계산(Pmax)"/>
      <sheetName val="자재단가비교표"/>
      <sheetName val="설계내역서"/>
      <sheetName val="COPING"/>
      <sheetName val="지장물C"/>
      <sheetName val="단면치수"/>
      <sheetName val="일반공사"/>
      <sheetName val="토공1차"/>
      <sheetName val="배수공 주요자재 집계표"/>
      <sheetName val="토지조서"/>
      <sheetName val="단위중량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리스(CIF)산출"/>
      <sheetName val="토지평가조서"/>
      <sheetName val="1SPAN"/>
      <sheetName val="수질정화시설"/>
      <sheetName val="좌측"/>
      <sheetName val="주방환기"/>
      <sheetName val="차선도색현황"/>
      <sheetName val="위치조서"/>
      <sheetName val="제잡비.xls"/>
      <sheetName val="노임단가"/>
      <sheetName val="ITEM"/>
      <sheetName val="TYPE-A"/>
      <sheetName val="노임이"/>
      <sheetName val="내역"/>
      <sheetName val="MFAB"/>
      <sheetName val="MFRT"/>
      <sheetName val="MPKG"/>
      <sheetName val="MPRD"/>
      <sheetName val="자료입력"/>
      <sheetName val="현장관리비 산출내역"/>
      <sheetName val="단가비교표"/>
      <sheetName val="도근좌표"/>
      <sheetName val="조도계산서 (도서)"/>
      <sheetName val="플랜트 설치"/>
      <sheetName val="충주"/>
      <sheetName val="상 부"/>
      <sheetName val="도장수량(하1)"/>
      <sheetName val="제수"/>
      <sheetName val="SORCE1"/>
      <sheetName val="기초1"/>
      <sheetName val="공사비집계"/>
      <sheetName val="방음벽기초(H=4m)"/>
      <sheetName val="증감대비"/>
      <sheetName val="교각1"/>
      <sheetName val="샌딩 에폭시 도장"/>
      <sheetName val="포장공제집계"/>
      <sheetName val="노무비"/>
      <sheetName val="이토변실(A3-LINE)"/>
      <sheetName val="98수문일위"/>
      <sheetName val="주beam"/>
      <sheetName val="공량산출서"/>
      <sheetName val="쌍송교"/>
      <sheetName val="흄관기초"/>
      <sheetName val="용소리교"/>
      <sheetName val="b_balju_cho"/>
      <sheetName val="IMPEADENCE MAP 취수장"/>
      <sheetName val="SCH"/>
      <sheetName val="배수통관토공수량"/>
      <sheetName val="1_설계조건"/>
      <sheetName val="Sheet1_(2)"/>
      <sheetName val="6PILE__(돌출)"/>
      <sheetName val="출입문(C-C)수량_"/>
      <sheetName val="항목별세부내역"/>
      <sheetName val="일위대가(계측기설치)"/>
      <sheetName val="부안변전"/>
      <sheetName val="외천교"/>
      <sheetName val="1,2공구원가계산서"/>
      <sheetName val="2공구산출내역"/>
      <sheetName val="1공구산출내역서"/>
      <sheetName val="투찰내역"/>
      <sheetName val="공사개요"/>
      <sheetName val="FOOTING단면력"/>
      <sheetName val="중기일위대가"/>
      <sheetName val="반중력식옹벽"/>
      <sheetName val="Type(123)"/>
      <sheetName val="지급자재"/>
      <sheetName val="교각토공"/>
      <sheetName val="수목단가"/>
      <sheetName val="시설수량표"/>
      <sheetName val="수량"/>
      <sheetName val="개별직종노임단가(2003.9)"/>
      <sheetName val="중기경유지급대장"/>
      <sheetName val="중기잡유공제"/>
      <sheetName val="중기잡유지급대장"/>
      <sheetName val="중기임차료"/>
      <sheetName val="중기경유공제"/>
      <sheetName val="토목공사일반"/>
      <sheetName val="PROJECT BRIEF(EX.NEW)"/>
      <sheetName val="전력구구조물산근2구간"/>
      <sheetName val="배수내역 (2)"/>
      <sheetName val="정부노임단가"/>
      <sheetName val="금액내역서"/>
      <sheetName val="PE관"/>
      <sheetName val="회사정보"/>
      <sheetName val="내역서(당초변경)"/>
      <sheetName val="8.PILE  (돌출)"/>
      <sheetName val="경비단가"/>
      <sheetName val="도로토적"/>
      <sheetName val="HANDHOLE(2)"/>
      <sheetName val="POOM_MOTO"/>
      <sheetName val="우수맨홀공제단위수량"/>
      <sheetName val="조정금액결과표 (차수별)"/>
      <sheetName val="단중표"/>
      <sheetName val="U-TYPE(1)"/>
      <sheetName val="계약서"/>
      <sheetName val="장비집계"/>
      <sheetName val="관로공수량집계표(본선)"/>
      <sheetName val="수량산출"/>
      <sheetName val="97노임단가"/>
      <sheetName val="양식"/>
      <sheetName val="인건비"/>
      <sheetName val="견적서"/>
      <sheetName val="A(Rev.3)"/>
      <sheetName val="산출내역서집계표"/>
      <sheetName val="DIAPHRAGM"/>
      <sheetName val="물량집계"/>
      <sheetName val="집1"/>
      <sheetName val="단가"/>
      <sheetName val="편입조서"/>
      <sheetName val="anaysis_sheet"/>
      <sheetName val="단 box"/>
      <sheetName val="전체내역 (2)"/>
      <sheetName val="인건비 "/>
      <sheetName val="집수정(600-700)"/>
      <sheetName val="직노"/>
      <sheetName val="ⴭⴭⴭⴭ"/>
      <sheetName val="일위_파일"/>
      <sheetName val="신표지1"/>
      <sheetName val="당초내역서"/>
      <sheetName val="배수공1"/>
      <sheetName val="토공"/>
      <sheetName val="철근단면적"/>
      <sheetName val="국공유지및사유지"/>
      <sheetName val="입찰"/>
      <sheetName val="현경"/>
      <sheetName val="변경집계표"/>
      <sheetName val="백호우계수"/>
      <sheetName val="EQUIP LIST"/>
      <sheetName val="제-노임"/>
      <sheetName val="제직재"/>
      <sheetName val="2.단면가정"/>
      <sheetName val="농로수량집계"/>
      <sheetName val="농로토공집계"/>
      <sheetName val="L형 옹벽"/>
      <sheetName val="진접"/>
      <sheetName val="가설건물"/>
      <sheetName val="단가대비표"/>
      <sheetName val="Macro1"/>
      <sheetName val="8-3기계경비"/>
      <sheetName val="guard(mac)"/>
      <sheetName val="하나모듈옥외소화전이설"/>
      <sheetName val="단가비교"/>
      <sheetName val="2000년하반기"/>
      <sheetName val="부하(성남)"/>
      <sheetName val="CALCULATION"/>
      <sheetName val="양수장(기계)"/>
      <sheetName val="관개"/>
      <sheetName val="가도공"/>
      <sheetName val="일위(PN)"/>
      <sheetName val="Macro2"/>
      <sheetName val="총수량집계표"/>
      <sheetName val="산근"/>
      <sheetName val="단가산출"/>
      <sheetName val="전기일위목록"/>
      <sheetName val="요율"/>
      <sheetName val="단가조사서"/>
      <sheetName val="입력"/>
      <sheetName val="코드표"/>
      <sheetName val="집수정"/>
      <sheetName val="표층포설및다짐"/>
      <sheetName val="기계경비"/>
      <sheetName val="기초자료"/>
      <sheetName val="평균터파기고(1-2,ASP)"/>
      <sheetName val="견적접수"/>
      <sheetName val="1공구내역서(1)"/>
      <sheetName val="기초별표"/>
      <sheetName val="4.구조물boq"/>
      <sheetName val="계산식"/>
      <sheetName val="입력DATA"/>
      <sheetName val="횡배수관"/>
      <sheetName val="cash"/>
      <sheetName val="부대내역"/>
      <sheetName val="수입"/>
      <sheetName val="수지"/>
      <sheetName val="데이타"/>
      <sheetName val="주관사업"/>
      <sheetName val="법곳동"/>
      <sheetName val="대화동"/>
      <sheetName val="변동률산출"/>
      <sheetName val="가람과비교"/>
      <sheetName val="표준지"/>
      <sheetName val="시멘트"/>
      <sheetName val="명세표"/>
      <sheetName val="Intro2"/>
      <sheetName val="Id"/>
      <sheetName val="변수"/>
      <sheetName val="1월"/>
      <sheetName val="지구단위계획"/>
      <sheetName val="용수량(생활용수)"/>
      <sheetName val="000000"/>
      <sheetName val="내역서적용수량 (지방도893)"/>
      <sheetName val="45,46"/>
      <sheetName val="횡날개수집"/>
      <sheetName val="C"/>
      <sheetName val="조건표"/>
      <sheetName val="no_1"/>
      <sheetName val="no_2"/>
      <sheetName val="no_3"/>
      <sheetName val="no_4"/>
      <sheetName val="no_5"/>
      <sheetName val="검색"/>
      <sheetName val="PROCESS"/>
      <sheetName val="하수급견적대비"/>
      <sheetName val="조명시설"/>
      <sheetName val="날개벽(시점좌측)"/>
      <sheetName val="원형측구(B-type)"/>
      <sheetName val="공기"/>
      <sheetName val="포장공"/>
      <sheetName val="역T형"/>
      <sheetName val="표  지"/>
      <sheetName val="가격조사서"/>
      <sheetName val="공사요율"/>
      <sheetName val="품셈"/>
      <sheetName val="기초공"/>
      <sheetName val="card1"/>
      <sheetName val="수문일1"/>
      <sheetName val="토공집계"/>
      <sheetName val="A_4"/>
      <sheetName val="대비"/>
      <sheetName val="입찰결과보고"/>
      <sheetName val="WORK"/>
      <sheetName val="c_balju"/>
      <sheetName val="98비정기소모"/>
      <sheetName val="기계경비일람"/>
      <sheetName val="맨홀수량산출"/>
      <sheetName val="화재 탐지 설비"/>
      <sheetName val="건축집계"/>
      <sheetName val="포장재료(1)"/>
      <sheetName val="변경서식"/>
      <sheetName val="cost"/>
      <sheetName val="설 계"/>
      <sheetName val="맨홀수량집계"/>
      <sheetName val="자재집게표 "/>
      <sheetName val="건축내역"/>
      <sheetName val="수량이동"/>
      <sheetName val="밸브설치"/>
      <sheetName val="전기 원가계산서"/>
      <sheetName val="지진시"/>
      <sheetName val="상부집계표"/>
      <sheetName val="옹벽(수량)"/>
      <sheetName val="JUCK"/>
      <sheetName val="차액보증"/>
      <sheetName val="골재산출"/>
      <sheetName val="심사계산"/>
      <sheetName val="심사물량"/>
      <sheetName val="표지판현황"/>
      <sheetName val="3. 지하차도 물량 집계표"/>
      <sheetName val="(A)내역서"/>
      <sheetName val="D-3109"/>
      <sheetName val="시행후면적"/>
      <sheetName val="수지예산"/>
      <sheetName val="감가상각"/>
      <sheetName val="조도계산(1)"/>
      <sheetName val="배수통관(좌)"/>
      <sheetName val="기술자료 (연수)"/>
      <sheetName val="취수탑"/>
      <sheetName val="내역을"/>
      <sheetName val="전기일위대가"/>
      <sheetName val="1. 설계조건 2.단면가정 3. 하중계산"/>
      <sheetName val="DATA 입력란"/>
      <sheetName val="woo(mac)"/>
      <sheetName val="시화점실행"/>
      <sheetName val="오동"/>
      <sheetName val="대조"/>
      <sheetName val="나한"/>
      <sheetName val="SLAB&quot;1&quot;"/>
      <sheetName val="사  업  비  수  지  예  산  서"/>
      <sheetName val="수량산근(출력X)"/>
      <sheetName val="표준화수량집계표(출력X)"/>
      <sheetName val="품셈총괄(출력X)"/>
      <sheetName val="계수시트"/>
      <sheetName val="4.고용보험"/>
      <sheetName val="암거단위"/>
      <sheetName val="횡 연장"/>
      <sheetName val="자압1"/>
      <sheetName val="자재조사표(참고용)"/>
      <sheetName val="품셈집계표"/>
      <sheetName val="출입구총집계"/>
      <sheetName val="맨홀수량"/>
      <sheetName val="수량3"/>
      <sheetName val="지중자재단가"/>
      <sheetName val="배수관토공산출"/>
      <sheetName val="경비"/>
      <sheetName val="20관리비율"/>
      <sheetName val="Excel"/>
      <sheetName val="횡배수관 토공량 산출"/>
      <sheetName val="토공정보"/>
      <sheetName val="증감내역서"/>
      <sheetName val="현장타설맨홀수량산출"/>
      <sheetName val="입출재고현황_(2)"/>
      <sheetName val="일위집계표"/>
      <sheetName val="1련박스"/>
      <sheetName val="수량산출서(당초)"/>
      <sheetName val="5월항목"/>
      <sheetName val="1.설계기준"/>
      <sheetName val="신규일위대가"/>
      <sheetName val="제원.설계조건"/>
      <sheetName val="날개벽(TYPE2)"/>
      <sheetName val="양수장내역"/>
      <sheetName val="부대공사비"/>
      <sheetName val="공사비 내역 (가)"/>
      <sheetName val="가압장(토목)"/>
      <sheetName val="공정코드"/>
      <sheetName val="투찰"/>
      <sheetName val="PARAMETER"/>
      <sheetName val="LEGEND"/>
      <sheetName val="견적내역서"/>
      <sheetName val="보차도경계석"/>
      <sheetName val="PIPE"/>
      <sheetName val="FLANGE"/>
      <sheetName val="VALVE"/>
      <sheetName val="도장"/>
      <sheetName val="출입문(C-C)수량_4"/>
      <sheetName val="출입문(C-C)수량_1"/>
      <sheetName val="출입문(C-C)수량_2"/>
      <sheetName val="출입문(C-C)수량_3"/>
      <sheetName val="수량산출서"/>
      <sheetName val="부안일위"/>
      <sheetName val="unitpric"/>
      <sheetName val="noyim"/>
      <sheetName val="junggi"/>
      <sheetName val="횡배수관수량집계"/>
      <sheetName val="Dae_Jiju"/>
      <sheetName val="토목내역서"/>
      <sheetName val="변경후-SHEET"/>
      <sheetName val="대창(함평)-창열"/>
      <sheetName val="대창(장성)"/>
      <sheetName val="단가(반정1교-원주)"/>
      <sheetName val="일반맨홀수량집계(A-7 LINE)"/>
      <sheetName val="공사비예산서(토목분)"/>
      <sheetName val="자료"/>
      <sheetName val="INPUT-DATA"/>
      <sheetName val="물질수지"/>
      <sheetName val="9902"/>
      <sheetName val="일위목록"/>
      <sheetName val="품셈총괄표"/>
      <sheetName val="말뚝물량"/>
      <sheetName val="단가 및 재료비"/>
      <sheetName val="단가산출2"/>
      <sheetName val="단가산출1"/>
      <sheetName val="관공일위대가"/>
      <sheetName val="받이단위량"/>
      <sheetName val="수공기"/>
      <sheetName val="가설공사비"/>
      <sheetName val="가시설(TYPE-A)"/>
      <sheetName val="총괄설계내역서"/>
      <sheetName val="간선계산"/>
      <sheetName val="I一般比"/>
      <sheetName val="5.모델링"/>
      <sheetName val="내역(포장)"/>
      <sheetName val="경비2내역"/>
      <sheetName val="전체원가계산서작업용"/>
      <sheetName val="전체내역작업용"/>
      <sheetName val="퇴직공제부금산출근거"/>
      <sheetName val="건축-물가변동"/>
      <sheetName val="N賃率-職"/>
      <sheetName val="가압장구체수량산출서"/>
      <sheetName val="L형옹벽(key)"/>
      <sheetName val="원가계산서"/>
      <sheetName val="집계"/>
      <sheetName val="날개벽수량표"/>
      <sheetName val="자재집계표"/>
      <sheetName val="10.1"/>
      <sheetName val="노무비단가"/>
      <sheetName val="일위대가(뷔페)"/>
      <sheetName val="설계개요"/>
      <sheetName val="배수공"/>
      <sheetName val="AHU집계"/>
      <sheetName val="공조기휀"/>
      <sheetName val="공조기"/>
      <sheetName val="와동25-3(변경)"/>
      <sheetName val="CAL"/>
      <sheetName val="대림경상68억"/>
      <sheetName val="낙찰표"/>
      <sheetName val="총괄표"/>
      <sheetName val="토공(우물통,기타) "/>
      <sheetName val="집계표"/>
      <sheetName val="MSG 수량"/>
      <sheetName val="P-산#1-1(WOWA1)"/>
      <sheetName val="3지구단위"/>
      <sheetName val="접속 SLAB,BRACKET 설계"/>
      <sheetName val="상부수량(1)"/>
      <sheetName val="수리계산(2021)"/>
      <sheetName val="피벗테이블데이터분석"/>
      <sheetName val="특수기호강도거푸집"/>
      <sheetName val="종배수관면벽신"/>
      <sheetName val="종배수관(신)"/>
      <sheetName val="1호맨홀가감수량"/>
      <sheetName val="1호맨홀수량산출"/>
      <sheetName val="원형맨홀수량"/>
      <sheetName val="05년"/>
      <sheetName val="자재집계표2 "/>
      <sheetName val="견적대비표"/>
      <sheetName val="수원역(전체분)설계서"/>
      <sheetName val="표지"/>
      <sheetName val="과천MAIN"/>
      <sheetName val="기계시공"/>
      <sheetName val="단가표 "/>
      <sheetName val="마산방향"/>
      <sheetName val="진주방향"/>
      <sheetName val="97 사업추정(WEKI)"/>
      <sheetName val="세목전체"/>
      <sheetName val="자(3.0m)"/>
      <sheetName val="포장공사"/>
      <sheetName val="SKETCH"/>
      <sheetName val="REINF."/>
      <sheetName val="LOADS"/>
      <sheetName val="CHECK1"/>
      <sheetName val="반중력식옹벽3.5"/>
      <sheetName val="BOX(1.5X1.5)"/>
      <sheetName val="A LINE"/>
      <sheetName val="고창방향"/>
      <sheetName val="입력값"/>
      <sheetName val="측구집계"/>
      <sheetName val="설계기준 및 하중계산"/>
      <sheetName val="CHITIET VL-NC"/>
      <sheetName val="DON GIA"/>
      <sheetName val="공정표(2001년)"/>
      <sheetName val="토PIER수량-2_x0000__x000f_[중산교.XLS]Sheet6_x0000__x0000__x0000__x0000__x000f_"/>
      <sheetName val="Baby일위대가"/>
      <sheetName val="연결관산출조서"/>
      <sheetName val="※참고자료※"/>
      <sheetName val="일위대가모듈"/>
      <sheetName val="암거"/>
      <sheetName val="집수정단"/>
      <sheetName val="약품공급2"/>
      <sheetName val="제수변실산출근거"/>
      <sheetName val="구조물철거타공정이월"/>
      <sheetName val="평균높이산출근거"/>
      <sheetName val="토적계산"/>
      <sheetName val="목차"/>
      <sheetName val="공사비명세서"/>
      <sheetName val="토공총괄표"/>
      <sheetName val="횡배수관 토공 조서"/>
      <sheetName val="보도경계블럭"/>
      <sheetName val="2"/>
      <sheetName val="수로BOX"/>
      <sheetName val="포장연장"/>
      <sheetName val="RAHMEN"/>
      <sheetName val="기본"/>
      <sheetName val="자갈,시멘트,모래산출"/>
      <sheetName val="횡배수관위치조서"/>
      <sheetName val="b_balju"/>
      <sheetName val="L_RPTA05_목록"/>
      <sheetName val="전기단가조사서"/>
      <sheetName val="단가산출서"/>
      <sheetName val="뚝토공"/>
      <sheetName val="Piping(Methanol)"/>
      <sheetName val="재료비"/>
      <sheetName val="Apt내역"/>
      <sheetName val="부대시설"/>
      <sheetName val="STEEL BOX 단면설계(SEC.8)"/>
      <sheetName val="하수실행"/>
      <sheetName val="깨기 총괄"/>
      <sheetName val="Sheet3"/>
      <sheetName val="98지급계획"/>
      <sheetName val="인구밀도산정"/>
      <sheetName val="표지판단위"/>
      <sheetName val="001"/>
      <sheetName val="경비산출"/>
      <sheetName val="3.바닥판설계"/>
      <sheetName val="1"/>
      <sheetName val="공통(20-91)"/>
      <sheetName val="전차선로 물량표"/>
      <sheetName val="한강운반비"/>
      <sheetName val="자재"/>
      <sheetName val="시설물기초"/>
      <sheetName val="단가조건(02년)"/>
      <sheetName val="1.3.1절점좌표"/>
      <sheetName val="1.1설계기준"/>
      <sheetName val="기기리스트"/>
      <sheetName val="주현(해보)"/>
      <sheetName val="주현(영광)"/>
      <sheetName val="상수관로단위수량"/>
      <sheetName val="우수관로공조서"/>
      <sheetName val="이음개소"/>
      <sheetName val="02 SLAB"/>
      <sheetName val="05 BOX"/>
      <sheetName val="10월요금선로출력"/>
      <sheetName val="제출내역 (2)"/>
      <sheetName val="토적계산서"/>
      <sheetName val="빌딩 안내"/>
      <sheetName val="기준액"/>
      <sheetName val="DAN"/>
      <sheetName val="BEND LOSS"/>
      <sheetName val="E.P.T수량산출서"/>
      <sheetName val="일위대가(가설)"/>
      <sheetName val="금액"/>
      <sheetName val="nys"/>
      <sheetName val="관로토공집계표"/>
      <sheetName val="판"/>
      <sheetName val="LOPCALC"/>
      <sheetName val="CRUDE RE-bar"/>
      <sheetName val="crude.SLAB RE-bar"/>
      <sheetName val="빗물받이(910-510-410)"/>
      <sheetName val="견적서(대외) (2)"/>
      <sheetName val="4.2유효폭의 계산"/>
      <sheetName val="현황산출서"/>
      <sheetName val="옹벽기초자료"/>
      <sheetName val="(폐기물)물량집계표(2구역)"/>
      <sheetName val="조서입력"/>
      <sheetName val="입력창"/>
      <sheetName val="결과창"/>
      <sheetName val="토목주소"/>
      <sheetName val="프랜트면허"/>
      <sheetName val="Y-WORK"/>
      <sheetName val="총집계표"/>
      <sheetName val="BQ(실행)"/>
      <sheetName val="실행내역서 "/>
      <sheetName val="일위대가목록"/>
      <sheetName val="청하배수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/>
      <sheetData sheetId="351" refreshError="1"/>
      <sheetData sheetId="352" refreshError="1"/>
      <sheetData sheetId="353" refreshError="1"/>
      <sheetData sheetId="354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  <sheetName val="견적의뢰(타팀)"/>
      <sheetName val="공비"/>
      <sheetName val="40집계"/>
      <sheetName val="부대대비"/>
      <sheetName val="냉연집계"/>
      <sheetName val="Sheet1"/>
      <sheetName val="정공공사"/>
      <sheetName val="일위대가"/>
      <sheetName val="플랜트 설치"/>
      <sheetName val="01AC"/>
      <sheetName val="노임"/>
      <sheetName val="내역"/>
      <sheetName val="원가"/>
      <sheetName val="내역서"/>
      <sheetName val="16-1"/>
      <sheetName val="소비자가"/>
      <sheetName val="목록"/>
      <sheetName val="PIPE(UG)내역"/>
      <sheetName val="표지"/>
      <sheetName val="Piping Design Data"/>
      <sheetName val="출금실적"/>
      <sheetName val="5.경상직원"/>
      <sheetName val="A 견적"/>
      <sheetName val="터파기및재료"/>
      <sheetName val="4차원가계산서"/>
      <sheetName val="공사개요"/>
      <sheetName val="산출내역서집계표"/>
      <sheetName val="노임단가"/>
      <sheetName val="물가시세"/>
      <sheetName val="단가"/>
      <sheetName val="대차대조표"/>
      <sheetName val="견적공통"/>
      <sheetName val="유림총괄"/>
      <sheetName val="삼희오텔"/>
      <sheetName val="H-PILE수량집계"/>
      <sheetName val="중기"/>
      <sheetName val="과천MAIN"/>
      <sheetName val="유기공정"/>
      <sheetName val="소상 &quot;1&quot;"/>
      <sheetName val="NOMUBI"/>
      <sheetName val="sw1"/>
      <sheetName val="개요"/>
      <sheetName val="PROCESS"/>
      <sheetName val="경상직원"/>
      <sheetName val="평형공사비"/>
      <sheetName val="보고서원고"/>
      <sheetName val="hvac(제어동)"/>
      <sheetName val="산출내역서"/>
      <sheetName val="4.내역"/>
      <sheetName val="빗물받이(910-510-410)"/>
      <sheetName val="첨4"/>
      <sheetName val="공량산출서"/>
      <sheetName val="조건 (A)"/>
      <sheetName val="실행대비"/>
      <sheetName val="Total"/>
      <sheetName val="영업.일1"/>
      <sheetName val="상하차비용(기계상차)"/>
      <sheetName val="수간보호"/>
      <sheetName val="운반비"/>
      <sheetName val="기성내역"/>
      <sheetName val="2.대외공문"/>
      <sheetName val="설계"/>
      <sheetName val="총괄표"/>
      <sheetName val="간접비"/>
      <sheetName val="간접"/>
      <sheetName val="문학간접"/>
      <sheetName val="분전함신설"/>
      <sheetName val="접지1종"/>
      <sheetName val="03"/>
      <sheetName val="01"/>
      <sheetName val="02"/>
      <sheetName val="실행철강하도"/>
      <sheetName val="집계표"/>
      <sheetName val="FAB별"/>
      <sheetName val="도급기성"/>
      <sheetName val="10월"/>
      <sheetName val="기초자료입력"/>
      <sheetName val="현관비DATA"/>
      <sheetName val="물가대비표"/>
      <sheetName val="JUCK"/>
      <sheetName val="일반부표"/>
      <sheetName val="단가 및 재료비"/>
      <sheetName val="중기사용료산출근거"/>
      <sheetName val="날개수량1.5"/>
      <sheetName val="동원(3)"/>
      <sheetName val="예정(3)"/>
      <sheetName val="터널조도"/>
      <sheetName val="실행"/>
      <sheetName val="시중노임"/>
      <sheetName val="현장관리비"/>
      <sheetName val="공통비(전체)"/>
      <sheetName val="공용시설내역"/>
      <sheetName val="Sheet2"/>
      <sheetName val="암센터"/>
      <sheetName val="유리"/>
      <sheetName val="테이블"/>
      <sheetName val="CON'C"/>
      <sheetName val="일위대가목차"/>
      <sheetName val="지장물조서"/>
      <sheetName val="토지조서"/>
      <sheetName val="미드수량"/>
      <sheetName val="공통가설공사"/>
      <sheetName val="CAL."/>
      <sheetName val="5_경상직원"/>
      <sheetName val="A_견적"/>
      <sheetName val="관람석제출"/>
      <sheetName val="기둥(원형)"/>
      <sheetName val="공예을"/>
      <sheetName val="대공종"/>
      <sheetName val="현장청취복명서"/>
      <sheetName val="인건-측정"/>
      <sheetName val="사업예산내역"/>
      <sheetName val="사업예산품의서"/>
      <sheetName val="TEL"/>
      <sheetName val="anaysis_sheet"/>
      <sheetName val="첨"/>
      <sheetName val="산출근거"/>
      <sheetName val="이름표지정"/>
      <sheetName val="2002하반기노임기준"/>
      <sheetName val="토목을"/>
      <sheetName val="판매시설"/>
      <sheetName val="아파트_9"/>
      <sheetName val="주민복지관"/>
      <sheetName val="지하주차장"/>
      <sheetName val="우수"/>
      <sheetName val="견"/>
      <sheetName val="PROJECT BRIEF(EX.NEW)"/>
      <sheetName val="배수장토목공사비"/>
      <sheetName val="예산총괄"/>
      <sheetName val="A-4"/>
      <sheetName val="단가파일"/>
      <sheetName val="3.바닥판설계"/>
      <sheetName val="업체별기성내역"/>
      <sheetName val="부산제일극장"/>
      <sheetName val="Sheet5"/>
      <sheetName val="한화금융비"/>
      <sheetName val="48신설단가"/>
      <sheetName val="Sheet3"/>
      <sheetName val="충주"/>
      <sheetName val="수량-가로등"/>
      <sheetName val="#REF"/>
      <sheetName val="유림골조"/>
      <sheetName val="TC표지"/>
      <sheetName val="조정금액결과표 (차수별)"/>
      <sheetName val="평가데이터"/>
      <sheetName val="노임단가표"/>
      <sheetName val="내역(영일)"/>
      <sheetName val="노무산출서"/>
      <sheetName val="물가자료"/>
      <sheetName val="36신설수량"/>
      <sheetName val="6호기"/>
      <sheetName val="등록자료"/>
      <sheetName val="FOB발"/>
      <sheetName val="계정"/>
      <sheetName val="TOT"/>
      <sheetName val="설계조건"/>
      <sheetName val="정화조동내역"/>
      <sheetName val="01하반기노임"/>
      <sheetName val="기계경비(시간당)"/>
      <sheetName val="램머"/>
      <sheetName val="철거산출근거"/>
      <sheetName val="2003상반기노임기준"/>
      <sheetName val="원가계산서"/>
      <sheetName val="영업소실적"/>
      <sheetName val="월별수입"/>
      <sheetName val="월별손익"/>
      <sheetName val="연금기초"/>
      <sheetName val="0000"/>
      <sheetName val="토목"/>
      <sheetName val="기초단가"/>
      <sheetName val="와동25-3(변경)"/>
      <sheetName val="일위대가 "/>
      <sheetName val="단가비교표"/>
      <sheetName val="반포2차"/>
      <sheetName val="대여현황"/>
      <sheetName val="단독"/>
      <sheetName val="공사별5"/>
      <sheetName val="내역서 제출"/>
      <sheetName val="T6-6(2)"/>
      <sheetName val="Y-WORK"/>
      <sheetName val="설계명세서"/>
      <sheetName val="STORAGE"/>
      <sheetName val="TYPE-B 평균H"/>
      <sheetName val="CALCULATION"/>
      <sheetName val="1SPAN"/>
      <sheetName val="공사진행"/>
      <sheetName val="청천내"/>
      <sheetName val="소개"/>
      <sheetName val="공정표"/>
      <sheetName val="OPT"/>
      <sheetName val="SV"/>
      <sheetName val="조명율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노임"/>
      <sheetName val="3차설계"/>
      <sheetName val="현황CODE"/>
      <sheetName val="손익현황"/>
      <sheetName val="기둥(원형)"/>
      <sheetName val="단가비교표"/>
      <sheetName val="주형"/>
      <sheetName val="Sheet2"/>
      <sheetName val="DATA"/>
      <sheetName val="ABUT수량-A1"/>
      <sheetName val="옹벽"/>
      <sheetName val="Sheet1 (2)"/>
      <sheetName val="밸브설치"/>
      <sheetName val="3.바닥판설계"/>
      <sheetName val="JUCK"/>
      <sheetName val="데이타"/>
      <sheetName val="WORK"/>
      <sheetName val="Sheet1"/>
      <sheetName val="MOTOR"/>
      <sheetName val="__MAIN"/>
      <sheetName val="인건-측정"/>
      <sheetName val="IMPEADENCE MAP 취수장"/>
      <sheetName val="과천MAIN"/>
      <sheetName val="Macro(차단기)"/>
      <sheetName val="노무비 근거"/>
      <sheetName val="工완성공사율"/>
      <sheetName val="기술자료 (연수)"/>
      <sheetName val="시공계획"/>
      <sheetName val="관람석제출"/>
      <sheetName val="가공비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H-PILE수량집계"/>
      <sheetName val="2000.11월설계내역"/>
      <sheetName val="수안보-MBR1"/>
      <sheetName val="입력DATA"/>
      <sheetName val="8. 안정검토"/>
      <sheetName val="정부노임단가"/>
      <sheetName val="통합"/>
      <sheetName val="BOX"/>
      <sheetName val="TC표지"/>
      <sheetName val="산출(전주P7)"/>
      <sheetName val="9GNG운반"/>
      <sheetName val="전기일위대가"/>
      <sheetName val="설비"/>
      <sheetName val="원가계산서"/>
      <sheetName val="6PILE  (돌출)"/>
      <sheetName val="설계조건"/>
      <sheetName val="현금"/>
      <sheetName val="현장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설계내역서"/>
      <sheetName val="현장관리비집계표"/>
      <sheetName val="Macro1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예산변경사항"/>
      <sheetName val="Module11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봉양~조차장간고하개명(신설)"/>
      <sheetName val="내역"/>
      <sheetName val="대비"/>
      <sheetName val="직공비"/>
      <sheetName val="부대공사비"/>
      <sheetName val="수량산출"/>
      <sheetName val="6호기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2F 회의실견적(5_14 일대)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본선차로수량집계표"/>
      <sheetName val="준검 내역서"/>
      <sheetName val="기계경비"/>
      <sheetName val="단가 및 재료비"/>
      <sheetName val="주상도"/>
      <sheetName val="INPUT"/>
      <sheetName val="하조서"/>
      <sheetName val="보증수수료산출"/>
      <sheetName val="1.수인터널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2000년1차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DANGA"/>
      <sheetName val="BQ"/>
      <sheetName val="일위대가(가설)"/>
      <sheetName val="BID-도로"/>
      <sheetName val="실행내역서"/>
      <sheetName val="설 계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JUCKEYK"/>
      <sheetName val="연습"/>
      <sheetName val="수주현황2월"/>
      <sheetName val="토공유동표"/>
      <sheetName val="교각계산"/>
      <sheetName val="단면 (2)"/>
      <sheetName val="ASP포장"/>
      <sheetName val="단가산출서(기계)"/>
      <sheetName val="내역서(전기)"/>
      <sheetName val="3BL공동구 수량"/>
      <sheetName val="일위대가표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건축공사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날개벽(TYPE3)"/>
      <sheetName val="비교표"/>
      <sheetName val="대창(함평)-창열"/>
      <sheetName val="대창(장성)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IMP(MAIN)"/>
      <sheetName val="IMP (REACTOR)"/>
      <sheetName val="시설물일위"/>
      <sheetName val="단면(RW1)"/>
      <sheetName val="소비자가"/>
      <sheetName val="ilch"/>
      <sheetName val="A-4"/>
      <sheetName val="차액보증"/>
      <sheetName val="오산갈곳"/>
      <sheetName val="맨홀수량집계"/>
      <sheetName val="BLOCK(1)"/>
      <sheetName val="우각부보강"/>
      <sheetName val="nys"/>
      <sheetName val="조건"/>
      <sheetName val="MCC제원"/>
      <sheetName val="기초자료"/>
      <sheetName val="품셈"/>
      <sheetName val="AS포장복구 "/>
      <sheetName val="STBOX"/>
      <sheetName val="H PILE수량"/>
      <sheetName val="공사진행"/>
      <sheetName val="철근량 검토"/>
      <sheetName val="원형1호맨홀토공수량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품셈TABLE"/>
      <sheetName val="지급자재"/>
      <sheetName val="하중계산"/>
      <sheetName val="여흥"/>
      <sheetName val="DATE"/>
      <sheetName val="유기공정"/>
      <sheetName val="부안일위"/>
      <sheetName val="7.1유효폭"/>
      <sheetName val="단면치수"/>
      <sheetName val="기준액"/>
      <sheetName val="교량하부공"/>
      <sheetName val="품의서"/>
      <sheetName val="물가시세"/>
      <sheetName val="SG"/>
      <sheetName val="전신환매도율"/>
      <sheetName val="물가자료"/>
      <sheetName val="EACT10"/>
      <sheetName val="원가계산서 (총괄)"/>
      <sheetName val="원가계산서 (건축)"/>
      <sheetName val="(총괄집계)"/>
      <sheetName val="방음벽기초(H=4m)"/>
      <sheetName val="guard(mac)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70%"/>
      <sheetName val="Piping Design Data"/>
      <sheetName val="NOMUBI"/>
      <sheetName val="sw1"/>
      <sheetName val="wall"/>
      <sheetName val="와동25-3(변경)"/>
      <sheetName val="기계"/>
      <sheetName val="본체"/>
      <sheetName val="현장지지물물량"/>
      <sheetName val="영업소실적"/>
      <sheetName val="견적서(대외) (2)"/>
      <sheetName val="T6-6(2)"/>
      <sheetName val="Upgrades pricing"/>
      <sheetName val="공사기본자료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Ampecity Data"/>
      <sheetName val="BASIC (2)"/>
      <sheetName val="시가지우회도로공내역서"/>
      <sheetName val="2"/>
      <sheetName val="연습장소"/>
      <sheetName val="원가총괄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보차도경계석"/>
      <sheetName val="unit 4"/>
      <sheetName val="ITB 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단가일람"/>
      <sheetName val="일반동력(380V)"/>
      <sheetName val="UNIT"/>
      <sheetName val="48신설수량"/>
      <sheetName val="설직재-1"/>
      <sheetName val="20관리비율"/>
      <sheetName val="2006기계경비산출표"/>
      <sheetName val="2공구수량"/>
      <sheetName val="cost"/>
      <sheetName val="총괄집계표"/>
      <sheetName val="자재목록"/>
      <sheetName val="옹벽수량집계"/>
      <sheetName val="자재단가표"/>
      <sheetName val="고창터널(고창방향)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연결관산출조서"/>
      <sheetName val="조경일람"/>
      <sheetName val="BOX전기내역"/>
      <sheetName val="간접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교대(A1-A2)"/>
      <sheetName val="교대(A1)"/>
      <sheetName val="단위수량"/>
      <sheetName val="관리사무소"/>
      <sheetName val="대구-교대(A1-A2)"/>
      <sheetName val="방음벽 기초 일반수량"/>
      <sheetName val="I.설계조건"/>
      <sheetName val="단면가정"/>
      <sheetName val="부재력정리"/>
      <sheetName val="NEYOK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98NS-N"/>
      <sheetName val="96보완계획7.12"/>
      <sheetName val="지진시"/>
      <sheetName val="토량산출서"/>
      <sheetName val="부대시설"/>
      <sheetName val="Apt내역"/>
    </sheetNames>
    <definedNames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/>
      <sheetData sheetId="693"/>
      <sheetData sheetId="694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단가비교"/>
      <sheetName val="노임"/>
      <sheetName val="자재단가비교표"/>
      <sheetName val="일위대가표"/>
      <sheetName val="공사원가계산서"/>
      <sheetName val="재료값"/>
      <sheetName val="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수급견적대비"/>
      <sheetName val="입찰참가보고"/>
      <sheetName val="실행갑지"/>
      <sheetName val="내역갑지"/>
      <sheetName val="내역"/>
      <sheetName val="종배수관"/>
    </sheetNames>
    <sheetDataSet>
      <sheetData sheetId="0" refreshError="1">
        <row r="2">
          <cell r="A2" t="str">
            <v xml:space="preserve"> </v>
          </cell>
          <cell r="B2" t="str">
            <v xml:space="preserve"> </v>
          </cell>
          <cell r="C2" t="str">
            <v xml:space="preserve"> </v>
          </cell>
          <cell r="D2" t="str">
            <v xml:space="preserve"> </v>
          </cell>
          <cell r="E2" t="str">
            <v>단  가</v>
          </cell>
          <cell r="F2" t="str">
            <v>금  액</v>
          </cell>
          <cell r="G2" t="str">
            <v>단   가</v>
          </cell>
          <cell r="I2" t="str">
            <v>단   가</v>
          </cell>
          <cell r="J2" t="str">
            <v>금    액</v>
          </cell>
          <cell r="K2" t="str">
            <v>설계대비</v>
          </cell>
          <cell r="L2" t="str">
            <v>단  가</v>
          </cell>
          <cell r="M2" t="str">
            <v>금  액</v>
          </cell>
        </row>
        <row r="3">
          <cell r="J3" t="str">
            <v xml:space="preserve"> </v>
          </cell>
        </row>
        <row r="4">
          <cell r="A4">
            <v>1</v>
          </cell>
          <cell r="B4" t="str">
            <v>토  공</v>
          </cell>
          <cell r="M4" t="str">
            <v xml:space="preserve"> </v>
          </cell>
        </row>
        <row r="6">
          <cell r="A6">
            <v>1.01</v>
          </cell>
          <cell r="B6" t="str">
            <v>기존구조물철거공</v>
          </cell>
          <cell r="M6" t="str">
            <v xml:space="preserve"> </v>
          </cell>
        </row>
        <row r="7">
          <cell r="A7" t="str">
            <v>a</v>
          </cell>
          <cell r="B7" t="str">
            <v>무근 콘크리트 깨기</v>
          </cell>
          <cell r="C7" t="str">
            <v>m3</v>
          </cell>
          <cell r="D7">
            <v>259</v>
          </cell>
          <cell r="E7">
            <v>23000</v>
          </cell>
          <cell r="F7">
            <v>5957000</v>
          </cell>
          <cell r="G7">
            <v>15700</v>
          </cell>
          <cell r="H7">
            <v>0</v>
          </cell>
          <cell r="I7">
            <v>15700</v>
          </cell>
          <cell r="J7">
            <v>4066300</v>
          </cell>
          <cell r="K7">
            <v>0.68260869565217386</v>
          </cell>
          <cell r="L7">
            <v>12000</v>
          </cell>
          <cell r="M7">
            <v>3108000</v>
          </cell>
        </row>
        <row r="8">
          <cell r="A8" t="str">
            <v>b</v>
          </cell>
          <cell r="B8" t="str">
            <v>철근 콘크리트 깨기</v>
          </cell>
          <cell r="C8" t="str">
            <v>m3</v>
          </cell>
          <cell r="D8">
            <v>748</v>
          </cell>
          <cell r="E8">
            <v>33074</v>
          </cell>
          <cell r="F8">
            <v>24739352</v>
          </cell>
          <cell r="G8">
            <v>26580</v>
          </cell>
          <cell r="H8">
            <v>0</v>
          </cell>
          <cell r="I8">
            <v>26580</v>
          </cell>
          <cell r="J8">
            <v>19881840</v>
          </cell>
          <cell r="K8">
            <v>0.80365241579488422</v>
          </cell>
          <cell r="L8">
            <v>15000</v>
          </cell>
          <cell r="M8">
            <v>11220000</v>
          </cell>
        </row>
        <row r="9">
          <cell r="A9" t="str">
            <v>c</v>
          </cell>
          <cell r="B9" t="str">
            <v>석축헐기</v>
          </cell>
          <cell r="C9" t="str">
            <v>m2</v>
          </cell>
          <cell r="D9">
            <v>240</v>
          </cell>
          <cell r="E9">
            <v>14531</v>
          </cell>
          <cell r="F9">
            <v>3487440</v>
          </cell>
          <cell r="G9">
            <v>10920</v>
          </cell>
          <cell r="H9">
            <v>0</v>
          </cell>
          <cell r="I9">
            <v>10920</v>
          </cell>
          <cell r="J9">
            <v>2620800</v>
          </cell>
          <cell r="K9">
            <v>0.75149679994494534</v>
          </cell>
          <cell r="L9">
            <v>8000</v>
          </cell>
          <cell r="M9">
            <v>1920000</v>
          </cell>
        </row>
        <row r="10">
          <cell r="A10" t="str">
            <v>d</v>
          </cell>
          <cell r="B10" t="str">
            <v>기존포장끼기</v>
          </cell>
          <cell r="C10" t="str">
            <v xml:space="preserve"> </v>
          </cell>
          <cell r="D10" t="str">
            <v xml:space="preserve"> 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M10">
            <v>0</v>
          </cell>
        </row>
        <row r="11">
          <cell r="A11" t="str">
            <v>d-1</v>
          </cell>
          <cell r="B11" t="str">
            <v>콘크리트 포장</v>
          </cell>
          <cell r="C11" t="str">
            <v>m3</v>
          </cell>
          <cell r="D11">
            <v>250</v>
          </cell>
          <cell r="E11">
            <v>18001</v>
          </cell>
          <cell r="F11">
            <v>4500250</v>
          </cell>
          <cell r="G11">
            <v>16800</v>
          </cell>
          <cell r="H11">
            <v>0</v>
          </cell>
          <cell r="I11">
            <v>16800</v>
          </cell>
          <cell r="J11">
            <v>4200000</v>
          </cell>
          <cell r="K11">
            <v>0.93328148436197989</v>
          </cell>
          <cell r="L11">
            <v>8000</v>
          </cell>
          <cell r="M11">
            <v>2000000</v>
          </cell>
        </row>
        <row r="12">
          <cell r="A12" t="str">
            <v>d-2</v>
          </cell>
          <cell r="B12" t="str">
            <v>아스팔트 포장</v>
          </cell>
          <cell r="C12" t="str">
            <v>m3</v>
          </cell>
          <cell r="D12">
            <v>29</v>
          </cell>
          <cell r="E12">
            <v>14814</v>
          </cell>
          <cell r="F12">
            <v>429606</v>
          </cell>
          <cell r="G12">
            <v>14260</v>
          </cell>
          <cell r="H12">
            <v>0</v>
          </cell>
          <cell r="I12">
            <v>14260</v>
          </cell>
          <cell r="J12">
            <v>413540</v>
          </cell>
          <cell r="K12">
            <v>0.96260294316187389</v>
          </cell>
          <cell r="L12">
            <v>8000</v>
          </cell>
          <cell r="M12">
            <v>232000</v>
          </cell>
        </row>
        <row r="13">
          <cell r="A13" t="str">
            <v>e</v>
          </cell>
          <cell r="B13" t="str">
            <v>기계절단공</v>
          </cell>
          <cell r="C13" t="str">
            <v xml:space="preserve"> </v>
          </cell>
          <cell r="D13" t="str">
            <v xml:space="preserve"> 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>
            <v>0</v>
          </cell>
          <cell r="K13">
            <v>0</v>
          </cell>
          <cell r="M13">
            <v>0</v>
          </cell>
        </row>
        <row r="14">
          <cell r="A14" t="str">
            <v>e-1</v>
          </cell>
          <cell r="B14" t="str">
            <v>콘크리트</v>
          </cell>
          <cell r="C14" t="str">
            <v>m</v>
          </cell>
          <cell r="D14">
            <v>10</v>
          </cell>
          <cell r="E14">
            <v>1290</v>
          </cell>
          <cell r="F14">
            <v>12900</v>
          </cell>
          <cell r="G14">
            <v>1660</v>
          </cell>
          <cell r="H14">
            <v>0</v>
          </cell>
          <cell r="I14">
            <v>1660</v>
          </cell>
          <cell r="J14">
            <v>16600</v>
          </cell>
          <cell r="K14">
            <v>1.2868217054263567</v>
          </cell>
          <cell r="L14">
            <v>1500</v>
          </cell>
          <cell r="M14">
            <v>15000</v>
          </cell>
        </row>
        <row r="15">
          <cell r="A15" t="str">
            <v>e-2</v>
          </cell>
          <cell r="B15" t="str">
            <v>아스콘</v>
          </cell>
          <cell r="C15" t="str">
            <v>m</v>
          </cell>
          <cell r="D15">
            <v>1480</v>
          </cell>
          <cell r="E15">
            <v>1149</v>
          </cell>
          <cell r="F15">
            <v>1700520</v>
          </cell>
          <cell r="G15">
            <v>1300</v>
          </cell>
          <cell r="H15">
            <v>0</v>
          </cell>
          <cell r="I15">
            <v>1300</v>
          </cell>
          <cell r="J15">
            <v>1924000</v>
          </cell>
          <cell r="K15">
            <v>1.1314186248912097</v>
          </cell>
          <cell r="L15">
            <v>1500</v>
          </cell>
          <cell r="M15">
            <v>2220000</v>
          </cell>
        </row>
        <row r="16">
          <cell r="A16">
            <v>1.02</v>
          </cell>
          <cell r="B16" t="str">
            <v>토사다이크 축조공</v>
          </cell>
          <cell r="C16" t="str">
            <v>m3</v>
          </cell>
          <cell r="D16">
            <v>4027</v>
          </cell>
          <cell r="E16">
            <v>2231</v>
          </cell>
          <cell r="F16">
            <v>8984237</v>
          </cell>
          <cell r="G16">
            <v>2800</v>
          </cell>
          <cell r="H16">
            <v>0</v>
          </cell>
          <cell r="I16">
            <v>2800</v>
          </cell>
          <cell r="J16">
            <v>11275600</v>
          </cell>
          <cell r="K16">
            <v>1.2550425818018827</v>
          </cell>
          <cell r="L16">
            <v>500</v>
          </cell>
          <cell r="M16">
            <v>2013500</v>
          </cell>
        </row>
        <row r="17">
          <cell r="A17">
            <v>1.03</v>
          </cell>
          <cell r="B17" t="str">
            <v>탑구간 표토 제거공</v>
          </cell>
          <cell r="C17" t="str">
            <v>m2</v>
          </cell>
          <cell r="D17">
            <v>23468</v>
          </cell>
          <cell r="E17">
            <v>146</v>
          </cell>
          <cell r="F17">
            <v>3426328</v>
          </cell>
          <cell r="G17">
            <v>150</v>
          </cell>
          <cell r="H17">
            <v>0</v>
          </cell>
          <cell r="I17">
            <v>150</v>
          </cell>
          <cell r="J17">
            <v>3520200</v>
          </cell>
          <cell r="K17">
            <v>1.0273972602739727</v>
          </cell>
          <cell r="L17">
            <v>150</v>
          </cell>
          <cell r="M17">
            <v>3520200</v>
          </cell>
        </row>
        <row r="18">
          <cell r="A18">
            <v>1.04</v>
          </cell>
          <cell r="B18" t="str">
            <v>벌개 제근공</v>
          </cell>
          <cell r="C18" t="str">
            <v>m3</v>
          </cell>
          <cell r="D18">
            <v>660881</v>
          </cell>
          <cell r="E18">
            <v>171</v>
          </cell>
          <cell r="F18">
            <v>113010651</v>
          </cell>
          <cell r="G18">
            <v>370</v>
          </cell>
          <cell r="H18">
            <v>0</v>
          </cell>
          <cell r="I18">
            <v>370</v>
          </cell>
          <cell r="J18">
            <v>244525970</v>
          </cell>
          <cell r="K18">
            <v>2.1637426900584797</v>
          </cell>
          <cell r="L18">
            <v>150</v>
          </cell>
          <cell r="M18">
            <v>99132150</v>
          </cell>
        </row>
        <row r="19">
          <cell r="A19">
            <v>1.05</v>
          </cell>
          <cell r="B19" t="str">
            <v>깍기공</v>
          </cell>
          <cell r="C19" t="str">
            <v xml:space="preserve"> </v>
          </cell>
          <cell r="D19" t="str">
            <v xml:space="preserve"> 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>
            <v>0</v>
          </cell>
          <cell r="K19">
            <v>0</v>
          </cell>
          <cell r="M19">
            <v>0</v>
          </cell>
        </row>
        <row r="20">
          <cell r="A20" t="str">
            <v>a</v>
          </cell>
          <cell r="B20" t="str">
            <v>토 사</v>
          </cell>
          <cell r="C20" t="str">
            <v>m3</v>
          </cell>
          <cell r="D20">
            <v>1530106</v>
          </cell>
          <cell r="E20">
            <v>483</v>
          </cell>
          <cell r="F20">
            <v>739041198</v>
          </cell>
          <cell r="G20">
            <v>400</v>
          </cell>
          <cell r="H20">
            <v>0</v>
          </cell>
          <cell r="I20">
            <v>400</v>
          </cell>
          <cell r="J20">
            <v>612042400</v>
          </cell>
          <cell r="K20">
            <v>0.82815734989648038</v>
          </cell>
          <cell r="L20">
            <v>400</v>
          </cell>
          <cell r="M20">
            <v>612042400</v>
          </cell>
        </row>
        <row r="21">
          <cell r="A21" t="str">
            <v>b</v>
          </cell>
          <cell r="B21" t="str">
            <v>리핑암</v>
          </cell>
          <cell r="C21" t="str">
            <v>m3</v>
          </cell>
          <cell r="D21">
            <v>1539857</v>
          </cell>
          <cell r="E21">
            <v>894</v>
          </cell>
          <cell r="F21">
            <v>1376632158</v>
          </cell>
          <cell r="G21">
            <v>680</v>
          </cell>
          <cell r="H21">
            <v>0</v>
          </cell>
          <cell r="I21">
            <v>680</v>
          </cell>
          <cell r="J21">
            <v>1047102760</v>
          </cell>
          <cell r="K21">
            <v>0.76062639821029088</v>
          </cell>
          <cell r="L21">
            <v>700</v>
          </cell>
          <cell r="M21">
            <v>1077899900</v>
          </cell>
        </row>
        <row r="22">
          <cell r="A22" t="str">
            <v>c</v>
          </cell>
          <cell r="B22" t="str">
            <v>발파암</v>
          </cell>
          <cell r="C22" t="str">
            <v>m3</v>
          </cell>
          <cell r="D22" t="str">
            <v xml:space="preserve"> 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>
            <v>0</v>
          </cell>
          <cell r="K22">
            <v>0</v>
          </cell>
          <cell r="M22">
            <v>0</v>
          </cell>
        </row>
        <row r="23">
          <cell r="A23" t="str">
            <v>c-1</v>
          </cell>
          <cell r="B23" t="str">
            <v>신 설 (발파 100%)</v>
          </cell>
          <cell r="C23" t="str">
            <v>m3</v>
          </cell>
          <cell r="D23">
            <v>759008</v>
          </cell>
          <cell r="E23">
            <v>8543</v>
          </cell>
          <cell r="F23">
            <v>6484205344</v>
          </cell>
          <cell r="G23">
            <v>5200</v>
          </cell>
          <cell r="H23">
            <v>0</v>
          </cell>
          <cell r="I23">
            <v>5200</v>
          </cell>
          <cell r="J23">
            <v>3946841600</v>
          </cell>
          <cell r="K23">
            <v>0.60868547348706548</v>
          </cell>
          <cell r="L23">
            <v>3700</v>
          </cell>
          <cell r="M23">
            <v>2808329600</v>
          </cell>
        </row>
        <row r="24">
          <cell r="A24" t="str">
            <v>c-3</v>
          </cell>
          <cell r="B24" t="str">
            <v>미진동 발파</v>
          </cell>
          <cell r="C24" t="str">
            <v>m3</v>
          </cell>
          <cell r="D24">
            <v>48264</v>
          </cell>
          <cell r="E24">
            <v>18641</v>
          </cell>
          <cell r="F24">
            <v>899689224</v>
          </cell>
          <cell r="G24">
            <v>15000</v>
          </cell>
          <cell r="H24">
            <v>0</v>
          </cell>
          <cell r="I24">
            <v>15000</v>
          </cell>
          <cell r="J24">
            <v>723960000</v>
          </cell>
          <cell r="K24">
            <v>0.80467786062979452</v>
          </cell>
          <cell r="L24">
            <v>13000</v>
          </cell>
          <cell r="M24">
            <v>627432000</v>
          </cell>
        </row>
        <row r="25">
          <cell r="A25">
            <v>1.06</v>
          </cell>
          <cell r="B25" t="str">
            <v>운 반 공</v>
          </cell>
          <cell r="C25" t="str">
            <v xml:space="preserve"> </v>
          </cell>
          <cell r="D25" t="str">
            <v xml:space="preserve"> </v>
          </cell>
          <cell r="G25" t="str">
            <v xml:space="preserve"> </v>
          </cell>
          <cell r="H25">
            <v>0</v>
          </cell>
          <cell r="I25" t="str">
            <v xml:space="preserve"> </v>
          </cell>
          <cell r="J25">
            <v>0</v>
          </cell>
          <cell r="K25">
            <v>0</v>
          </cell>
          <cell r="M25">
            <v>0</v>
          </cell>
        </row>
        <row r="26">
          <cell r="A26" t="str">
            <v>a</v>
          </cell>
          <cell r="B26" t="str">
            <v>토 사</v>
          </cell>
          <cell r="G26" t="str">
            <v xml:space="preserve"> </v>
          </cell>
          <cell r="H26">
            <v>0</v>
          </cell>
          <cell r="I26" t="str">
            <v xml:space="preserve"> </v>
          </cell>
          <cell r="J26">
            <v>0</v>
          </cell>
          <cell r="K26">
            <v>0</v>
          </cell>
          <cell r="M26">
            <v>0</v>
          </cell>
        </row>
        <row r="27">
          <cell r="A27" t="str">
            <v>a-1</v>
          </cell>
          <cell r="B27" t="str">
            <v>무 대</v>
          </cell>
          <cell r="C27" t="str">
            <v>m3</v>
          </cell>
          <cell r="D27">
            <v>210249</v>
          </cell>
          <cell r="G27" t="str">
            <v xml:space="preserve"> </v>
          </cell>
          <cell r="H27">
            <v>0</v>
          </cell>
          <cell r="I27" t="str">
            <v xml:space="preserve"> </v>
          </cell>
          <cell r="J27">
            <v>0</v>
          </cell>
          <cell r="K27">
            <v>0</v>
          </cell>
          <cell r="M27">
            <v>0</v>
          </cell>
        </row>
        <row r="28">
          <cell r="A28" t="str">
            <v>a-2</v>
          </cell>
          <cell r="B28" t="str">
            <v>도우져</v>
          </cell>
          <cell r="C28" t="str">
            <v>m3</v>
          </cell>
          <cell r="D28">
            <v>78377</v>
          </cell>
          <cell r="E28">
            <v>404</v>
          </cell>
          <cell r="F28">
            <v>31664308</v>
          </cell>
          <cell r="G28">
            <v>350</v>
          </cell>
          <cell r="H28">
            <v>0</v>
          </cell>
          <cell r="I28">
            <v>350</v>
          </cell>
          <cell r="J28">
            <v>27431950</v>
          </cell>
          <cell r="K28">
            <v>0.86633663366336633</v>
          </cell>
          <cell r="L28">
            <v>500</v>
          </cell>
          <cell r="M28">
            <v>39188500</v>
          </cell>
        </row>
        <row r="29">
          <cell r="A29" t="str">
            <v>a-3</v>
          </cell>
          <cell r="B29" t="str">
            <v>덤프트럭</v>
          </cell>
          <cell r="C29" t="str">
            <v>m3</v>
          </cell>
          <cell r="D29">
            <v>1305448</v>
          </cell>
          <cell r="E29">
            <v>1557</v>
          </cell>
          <cell r="F29">
            <v>2032582536</v>
          </cell>
          <cell r="G29">
            <v>1220</v>
          </cell>
          <cell r="H29">
            <v>0</v>
          </cell>
          <cell r="I29">
            <v>1220</v>
          </cell>
          <cell r="J29">
            <v>1592646560</v>
          </cell>
          <cell r="K29">
            <v>0.78355812459858698</v>
          </cell>
          <cell r="L29">
            <v>1100</v>
          </cell>
          <cell r="M29">
            <v>1435992800</v>
          </cell>
        </row>
        <row r="30">
          <cell r="A30" t="str">
            <v>b</v>
          </cell>
          <cell r="B30" t="str">
            <v>리핑암</v>
          </cell>
          <cell r="C30" t="str">
            <v xml:space="preserve"> </v>
          </cell>
          <cell r="D30" t="str">
            <v xml:space="preserve"> 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>
            <v>0</v>
          </cell>
          <cell r="K30">
            <v>0</v>
          </cell>
          <cell r="M30">
            <v>0</v>
          </cell>
        </row>
        <row r="31">
          <cell r="A31" t="str">
            <v>b-1</v>
          </cell>
          <cell r="B31" t="str">
            <v>무 대</v>
          </cell>
          <cell r="C31" t="str">
            <v>m3</v>
          </cell>
          <cell r="D31">
            <v>81606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>
            <v>0</v>
          </cell>
          <cell r="K31">
            <v>0</v>
          </cell>
          <cell r="M31">
            <v>0</v>
          </cell>
        </row>
        <row r="32">
          <cell r="A32" t="str">
            <v>b-2</v>
          </cell>
          <cell r="B32" t="str">
            <v>도우져</v>
          </cell>
          <cell r="C32" t="str">
            <v>m3</v>
          </cell>
          <cell r="D32">
            <v>37744</v>
          </cell>
          <cell r="E32">
            <v>680</v>
          </cell>
          <cell r="F32">
            <v>25665920</v>
          </cell>
          <cell r="G32">
            <v>440</v>
          </cell>
          <cell r="H32">
            <v>0</v>
          </cell>
          <cell r="I32">
            <v>440</v>
          </cell>
          <cell r="J32">
            <v>16607360</v>
          </cell>
          <cell r="K32">
            <v>0.6470588235294118</v>
          </cell>
          <cell r="L32">
            <v>700</v>
          </cell>
          <cell r="M32">
            <v>26420800</v>
          </cell>
        </row>
        <row r="33">
          <cell r="A33" t="str">
            <v>b-3</v>
          </cell>
          <cell r="B33" t="str">
            <v>덤프트럭</v>
          </cell>
          <cell r="C33" t="str">
            <v>m3</v>
          </cell>
          <cell r="D33">
            <v>1430919</v>
          </cell>
          <cell r="E33">
            <v>2650</v>
          </cell>
          <cell r="F33">
            <v>3791935350</v>
          </cell>
          <cell r="G33">
            <v>1460</v>
          </cell>
          <cell r="H33">
            <v>0</v>
          </cell>
          <cell r="I33">
            <v>1460</v>
          </cell>
          <cell r="J33">
            <v>2089141740</v>
          </cell>
          <cell r="K33">
            <v>0.55094339622641508</v>
          </cell>
          <cell r="L33">
            <v>1400</v>
          </cell>
          <cell r="M33">
            <v>2003286600</v>
          </cell>
        </row>
        <row r="34">
          <cell r="A34" t="str">
            <v>c</v>
          </cell>
          <cell r="B34" t="str">
            <v>발파암</v>
          </cell>
          <cell r="C34" t="str">
            <v xml:space="preserve"> 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>
            <v>0</v>
          </cell>
          <cell r="K34">
            <v>0</v>
          </cell>
          <cell r="M34">
            <v>0</v>
          </cell>
        </row>
        <row r="35">
          <cell r="A35" t="str">
            <v>c-1</v>
          </cell>
          <cell r="B35" t="str">
            <v>무 대</v>
          </cell>
          <cell r="C35" t="str">
            <v>m3</v>
          </cell>
          <cell r="D35">
            <v>15205</v>
          </cell>
          <cell r="G35" t="str">
            <v xml:space="preserve"> </v>
          </cell>
          <cell r="H35">
            <v>0</v>
          </cell>
          <cell r="I35" t="str">
            <v xml:space="preserve"> </v>
          </cell>
          <cell r="J35">
            <v>0</v>
          </cell>
          <cell r="K35">
            <v>0</v>
          </cell>
          <cell r="L35">
            <v>900</v>
          </cell>
          <cell r="M35">
            <v>13684500</v>
          </cell>
        </row>
        <row r="36">
          <cell r="A36" t="str">
            <v>c-2</v>
          </cell>
          <cell r="B36" t="str">
            <v>도우져</v>
          </cell>
          <cell r="C36" t="str">
            <v>m3</v>
          </cell>
          <cell r="D36">
            <v>16660</v>
          </cell>
          <cell r="E36">
            <v>1160</v>
          </cell>
          <cell r="F36">
            <v>19325600</v>
          </cell>
          <cell r="G36">
            <v>980</v>
          </cell>
          <cell r="H36">
            <v>0</v>
          </cell>
          <cell r="I36">
            <v>980</v>
          </cell>
          <cell r="J36">
            <v>16326800</v>
          </cell>
          <cell r="K36">
            <v>0.84482758620689657</v>
          </cell>
          <cell r="L36">
            <v>1800</v>
          </cell>
          <cell r="M36">
            <v>29988000</v>
          </cell>
        </row>
        <row r="37">
          <cell r="A37" t="str">
            <v>c-3</v>
          </cell>
          <cell r="B37" t="str">
            <v>덤프트럭</v>
          </cell>
          <cell r="C37" t="str">
            <v>m3</v>
          </cell>
          <cell r="D37">
            <v>459412</v>
          </cell>
          <cell r="E37">
            <v>4534</v>
          </cell>
          <cell r="F37">
            <v>2082974008</v>
          </cell>
          <cell r="G37">
            <v>2450</v>
          </cell>
          <cell r="H37">
            <v>0</v>
          </cell>
          <cell r="I37">
            <v>2450</v>
          </cell>
          <cell r="J37">
            <v>1125559400</v>
          </cell>
          <cell r="K37">
            <v>0.54036171151301282</v>
          </cell>
          <cell r="L37">
            <v>2500</v>
          </cell>
          <cell r="M37">
            <v>1148530000</v>
          </cell>
        </row>
        <row r="38">
          <cell r="A38" t="str">
            <v>e</v>
          </cell>
          <cell r="B38" t="str">
            <v>사 토</v>
          </cell>
          <cell r="C38" t="str">
            <v xml:space="preserve"> </v>
          </cell>
          <cell r="G38" t="str">
            <v xml:space="preserve"> </v>
          </cell>
          <cell r="H38">
            <v>0</v>
          </cell>
          <cell r="I38" t="str">
            <v xml:space="preserve"> </v>
          </cell>
          <cell r="J38">
            <v>0</v>
          </cell>
          <cell r="K38">
            <v>0</v>
          </cell>
          <cell r="M38">
            <v>0</v>
          </cell>
        </row>
        <row r="39">
          <cell r="A39" t="str">
            <v>e-1</v>
          </cell>
          <cell r="B39" t="str">
            <v>토 사</v>
          </cell>
          <cell r="C39" t="str">
            <v>m3</v>
          </cell>
          <cell r="D39">
            <v>38927</v>
          </cell>
          <cell r="E39">
            <v>1871</v>
          </cell>
          <cell r="F39">
            <v>72832417</v>
          </cell>
          <cell r="G39">
            <v>1700</v>
          </cell>
          <cell r="H39">
            <v>0</v>
          </cell>
          <cell r="I39">
            <v>1700</v>
          </cell>
          <cell r="J39">
            <v>66175900</v>
          </cell>
          <cell r="K39">
            <v>0.9086050240513095</v>
          </cell>
          <cell r="L39">
            <v>1500</v>
          </cell>
          <cell r="M39">
            <v>58390500</v>
          </cell>
        </row>
        <row r="40">
          <cell r="A40">
            <v>1.07</v>
          </cell>
          <cell r="B40" t="str">
            <v xml:space="preserve"> 성토 및 다짐공 </v>
          </cell>
          <cell r="C40" t="str">
            <v xml:space="preserve"> 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>
            <v>0</v>
          </cell>
          <cell r="K40">
            <v>0</v>
          </cell>
          <cell r="M40">
            <v>0</v>
          </cell>
        </row>
        <row r="41">
          <cell r="A41" t="str">
            <v>a</v>
          </cell>
          <cell r="B41" t="str">
            <v>노 체</v>
          </cell>
          <cell r="C41" t="str">
            <v>m3</v>
          </cell>
          <cell r="D41">
            <v>3277310</v>
          </cell>
          <cell r="E41">
            <v>687</v>
          </cell>
          <cell r="F41">
            <v>2251511970</v>
          </cell>
          <cell r="G41">
            <v>600</v>
          </cell>
          <cell r="H41">
            <v>0</v>
          </cell>
          <cell r="I41">
            <v>600</v>
          </cell>
          <cell r="J41">
            <v>1966386000</v>
          </cell>
          <cell r="K41">
            <v>0.8733624454148472</v>
          </cell>
          <cell r="L41">
            <v>580</v>
          </cell>
          <cell r="M41">
            <v>1900839800</v>
          </cell>
        </row>
        <row r="42">
          <cell r="A42" t="str">
            <v>b</v>
          </cell>
          <cell r="B42" t="str">
            <v>노 상</v>
          </cell>
          <cell r="C42" t="str">
            <v>m3</v>
          </cell>
          <cell r="D42">
            <v>259605</v>
          </cell>
          <cell r="E42">
            <v>823</v>
          </cell>
          <cell r="F42">
            <v>213654915</v>
          </cell>
          <cell r="G42">
            <v>790</v>
          </cell>
          <cell r="H42">
            <v>0</v>
          </cell>
          <cell r="I42">
            <v>790</v>
          </cell>
          <cell r="J42">
            <v>205087950</v>
          </cell>
          <cell r="K42">
            <v>0.95990279465370598</v>
          </cell>
          <cell r="L42">
            <v>800</v>
          </cell>
          <cell r="M42">
            <v>207684000</v>
          </cell>
        </row>
        <row r="43">
          <cell r="A43" t="str">
            <v>c</v>
          </cell>
          <cell r="B43" t="str">
            <v>녹지대</v>
          </cell>
          <cell r="C43" t="str">
            <v>m3</v>
          </cell>
          <cell r="D43">
            <v>139579</v>
          </cell>
          <cell r="E43">
            <v>136</v>
          </cell>
          <cell r="F43">
            <v>18982744</v>
          </cell>
          <cell r="G43">
            <v>270</v>
          </cell>
          <cell r="H43">
            <v>0</v>
          </cell>
          <cell r="I43">
            <v>270</v>
          </cell>
          <cell r="J43">
            <v>37686330</v>
          </cell>
          <cell r="K43">
            <v>1.9852941176470589</v>
          </cell>
          <cell r="L43">
            <v>200</v>
          </cell>
          <cell r="M43">
            <v>27915800</v>
          </cell>
        </row>
        <row r="44">
          <cell r="A44">
            <v>1.08</v>
          </cell>
          <cell r="B44" t="str">
            <v>뒷채움 및 다짐공</v>
          </cell>
          <cell r="C44" t="str">
            <v>m3</v>
          </cell>
          <cell r="D44">
            <v>85063</v>
          </cell>
          <cell r="E44">
            <v>5061</v>
          </cell>
          <cell r="F44">
            <v>430503843</v>
          </cell>
          <cell r="G44">
            <v>5460</v>
          </cell>
          <cell r="H44">
            <v>0</v>
          </cell>
          <cell r="I44">
            <v>5460</v>
          </cell>
          <cell r="J44">
            <v>464443980</v>
          </cell>
          <cell r="K44">
            <v>1.0788381742738589</v>
          </cell>
          <cell r="L44">
            <v>3000</v>
          </cell>
          <cell r="M44">
            <v>255189000</v>
          </cell>
        </row>
        <row r="45">
          <cell r="A45">
            <v>1.0900000000000001</v>
          </cell>
          <cell r="B45" t="str">
            <v>노상 준비공</v>
          </cell>
          <cell r="C45" t="str">
            <v>m2</v>
          </cell>
          <cell r="D45">
            <v>132433</v>
          </cell>
          <cell r="E45">
            <v>33</v>
          </cell>
          <cell r="F45">
            <v>4370289</v>
          </cell>
          <cell r="G45">
            <v>60</v>
          </cell>
          <cell r="H45">
            <v>0</v>
          </cell>
          <cell r="I45">
            <v>60</v>
          </cell>
          <cell r="J45">
            <v>7945980</v>
          </cell>
          <cell r="K45">
            <v>1.8181818181818181</v>
          </cell>
          <cell r="L45">
            <v>200</v>
          </cell>
          <cell r="M45">
            <v>26486600</v>
          </cell>
        </row>
        <row r="46">
          <cell r="A46" t="str">
            <v>1.10</v>
          </cell>
          <cell r="B46" t="str">
            <v>범면 보호공</v>
          </cell>
          <cell r="C46" t="str">
            <v xml:space="preserve"> </v>
          </cell>
          <cell r="G46" t="str">
            <v xml:space="preserve"> </v>
          </cell>
          <cell r="H46">
            <v>0</v>
          </cell>
          <cell r="I46" t="str">
            <v xml:space="preserve"> </v>
          </cell>
          <cell r="J46">
            <v>0</v>
          </cell>
          <cell r="K46">
            <v>0</v>
          </cell>
          <cell r="M46">
            <v>0</v>
          </cell>
        </row>
        <row r="47">
          <cell r="A47" t="str">
            <v>a</v>
          </cell>
          <cell r="B47" t="str">
            <v xml:space="preserve"> 절토부</v>
          </cell>
          <cell r="C47" t="str">
            <v xml:space="preserve"> </v>
          </cell>
          <cell r="G47" t="str">
            <v xml:space="preserve"> </v>
          </cell>
          <cell r="H47">
            <v>0</v>
          </cell>
          <cell r="I47" t="str">
            <v xml:space="preserve"> </v>
          </cell>
          <cell r="J47">
            <v>0</v>
          </cell>
          <cell r="K47">
            <v>0</v>
          </cell>
          <cell r="M47">
            <v>0</v>
          </cell>
        </row>
        <row r="48">
          <cell r="A48" t="str">
            <v>a-2</v>
          </cell>
          <cell r="B48" t="str">
            <v>리핑암 면고르기</v>
          </cell>
          <cell r="C48" t="str">
            <v>m2</v>
          </cell>
          <cell r="D48">
            <v>117215</v>
          </cell>
          <cell r="E48">
            <v>2282</v>
          </cell>
          <cell r="F48">
            <v>267484630</v>
          </cell>
          <cell r="G48">
            <v>1160</v>
          </cell>
          <cell r="H48">
            <v>0</v>
          </cell>
          <cell r="I48">
            <v>1160</v>
          </cell>
          <cell r="J48">
            <v>135969400</v>
          </cell>
          <cell r="K48">
            <v>0.50832602979842245</v>
          </cell>
          <cell r="L48">
            <v>1200</v>
          </cell>
          <cell r="M48">
            <v>140658000</v>
          </cell>
        </row>
        <row r="49">
          <cell r="A49" t="str">
            <v>a-3</v>
          </cell>
          <cell r="B49" t="str">
            <v>발파암 면고르기</v>
          </cell>
          <cell r="C49" t="str">
            <v>m2</v>
          </cell>
          <cell r="D49">
            <v>57609</v>
          </cell>
          <cell r="E49">
            <v>5781</v>
          </cell>
          <cell r="F49">
            <v>333037629</v>
          </cell>
          <cell r="G49">
            <v>2710</v>
          </cell>
          <cell r="H49">
            <v>0</v>
          </cell>
          <cell r="I49">
            <v>2710</v>
          </cell>
          <cell r="J49">
            <v>156120390</v>
          </cell>
          <cell r="K49">
            <v>0.46877702819581385</v>
          </cell>
          <cell r="L49">
            <v>2000</v>
          </cell>
          <cell r="M49">
            <v>115218000</v>
          </cell>
        </row>
        <row r="50">
          <cell r="A50" t="str">
            <v>e</v>
          </cell>
          <cell r="B50" t="str">
            <v>공사중 범면 보호공</v>
          </cell>
          <cell r="C50" t="str">
            <v xml:space="preserve"> </v>
          </cell>
          <cell r="D50" t="str">
            <v xml:space="preserve"> </v>
          </cell>
          <cell r="G50">
            <v>0</v>
          </cell>
          <cell r="H50">
            <v>0</v>
          </cell>
          <cell r="J50">
            <v>0</v>
          </cell>
          <cell r="K50">
            <v>0</v>
          </cell>
          <cell r="M50">
            <v>0</v>
          </cell>
        </row>
        <row r="51">
          <cell r="A51" t="str">
            <v>e-1</v>
          </cell>
          <cell r="B51" t="str">
            <v>범면 가보호망</v>
          </cell>
          <cell r="C51" t="str">
            <v>식</v>
          </cell>
          <cell r="D51">
            <v>1</v>
          </cell>
          <cell r="F51">
            <v>31009201</v>
          </cell>
          <cell r="G51">
            <v>48704880</v>
          </cell>
          <cell r="H51">
            <v>0</v>
          </cell>
          <cell r="I51">
            <v>48704880</v>
          </cell>
          <cell r="J51">
            <v>48704880</v>
          </cell>
          <cell r="K51">
            <v>1.5706589795719019</v>
          </cell>
          <cell r="M51">
            <v>50000000</v>
          </cell>
        </row>
        <row r="52">
          <cell r="A52" t="str">
            <v>e-2</v>
          </cell>
          <cell r="B52" t="str">
            <v>가도수로</v>
          </cell>
          <cell r="C52" t="str">
            <v>식</v>
          </cell>
          <cell r="D52">
            <v>1</v>
          </cell>
          <cell r="F52">
            <v>1441244</v>
          </cell>
          <cell r="G52">
            <v>0</v>
          </cell>
          <cell r="H52">
            <v>0</v>
          </cell>
          <cell r="I52">
            <v>0</v>
          </cell>
          <cell r="J52">
            <v>5000000</v>
          </cell>
          <cell r="K52">
            <v>3.4692251971213759</v>
          </cell>
          <cell r="M52">
            <v>50000000</v>
          </cell>
        </row>
        <row r="53">
          <cell r="A53">
            <v>1.1100000000000001</v>
          </cell>
          <cell r="B53" t="str">
            <v>되메우기 및 다짐공</v>
          </cell>
          <cell r="C53" t="str">
            <v>m3</v>
          </cell>
          <cell r="D53">
            <v>12363</v>
          </cell>
          <cell r="E53">
            <v>3631</v>
          </cell>
          <cell r="F53">
            <v>44890053</v>
          </cell>
          <cell r="G53">
            <v>2640</v>
          </cell>
          <cell r="H53">
            <v>0</v>
          </cell>
          <cell r="I53">
            <v>2640</v>
          </cell>
          <cell r="J53">
            <v>32638320</v>
          </cell>
          <cell r="K53">
            <v>0.72707243183695947</v>
          </cell>
          <cell r="L53">
            <v>2500</v>
          </cell>
          <cell r="M53">
            <v>30907500</v>
          </cell>
        </row>
        <row r="54">
          <cell r="G54">
            <v>0</v>
          </cell>
          <cell r="H54">
            <v>0</v>
          </cell>
          <cell r="K54">
            <v>0</v>
          </cell>
          <cell r="M54">
            <v>0</v>
          </cell>
        </row>
        <row r="55">
          <cell r="B55" t="str">
            <v>소  계  (토  공)</v>
          </cell>
          <cell r="F55">
            <v>21319682865</v>
          </cell>
          <cell r="G55">
            <v>0</v>
          </cell>
          <cell r="H55">
            <v>0</v>
          </cell>
          <cell r="J55">
            <v>14616264550</v>
          </cell>
          <cell r="K55">
            <v>0.68557607740006132</v>
          </cell>
          <cell r="M55">
            <v>12811465150</v>
          </cell>
        </row>
        <row r="56">
          <cell r="G56">
            <v>0</v>
          </cell>
          <cell r="H56">
            <v>0</v>
          </cell>
          <cell r="K56">
            <v>0</v>
          </cell>
        </row>
        <row r="57">
          <cell r="A57">
            <v>2</v>
          </cell>
          <cell r="B57" t="str">
            <v>배   수   공</v>
          </cell>
          <cell r="G57">
            <v>0</v>
          </cell>
          <cell r="H57">
            <v>0</v>
          </cell>
          <cell r="K57">
            <v>0</v>
          </cell>
        </row>
        <row r="58">
          <cell r="G58">
            <v>0</v>
          </cell>
          <cell r="H58">
            <v>0</v>
          </cell>
          <cell r="K58">
            <v>0</v>
          </cell>
        </row>
        <row r="59">
          <cell r="A59" t="str">
            <v>A</v>
          </cell>
          <cell r="B59" t="str">
            <v>터파기공</v>
          </cell>
          <cell r="F59" t="str">
            <v xml:space="preserve"> </v>
          </cell>
          <cell r="G59">
            <v>0</v>
          </cell>
          <cell r="H59">
            <v>0</v>
          </cell>
          <cell r="K59">
            <v>0</v>
          </cell>
          <cell r="M59" t="str">
            <v xml:space="preserve"> </v>
          </cell>
        </row>
        <row r="60">
          <cell r="A60">
            <v>1</v>
          </cell>
          <cell r="B60" t="str">
            <v>측구 터파기</v>
          </cell>
          <cell r="G60">
            <v>0</v>
          </cell>
          <cell r="H60">
            <v>0</v>
          </cell>
          <cell r="K60">
            <v>0</v>
          </cell>
          <cell r="M60">
            <v>0</v>
          </cell>
        </row>
        <row r="61">
          <cell r="A61" t="str">
            <v>a</v>
          </cell>
          <cell r="B61" t="str">
            <v>토    사</v>
          </cell>
          <cell r="C61" t="str">
            <v>m3</v>
          </cell>
          <cell r="D61">
            <v>44159</v>
          </cell>
          <cell r="E61">
            <v>3632</v>
          </cell>
          <cell r="F61">
            <v>160385488</v>
          </cell>
          <cell r="G61">
            <v>2430</v>
          </cell>
          <cell r="H61">
            <v>0</v>
          </cell>
          <cell r="I61">
            <v>2430</v>
          </cell>
          <cell r="J61">
            <v>107306370</v>
          </cell>
          <cell r="K61">
            <v>0.66905286343612336</v>
          </cell>
          <cell r="L61">
            <v>1200</v>
          </cell>
          <cell r="M61">
            <v>52990800</v>
          </cell>
        </row>
        <row r="62">
          <cell r="A62" t="str">
            <v>b</v>
          </cell>
          <cell r="B62" t="str">
            <v>리    핑</v>
          </cell>
          <cell r="C62" t="str">
            <v>m3</v>
          </cell>
          <cell r="D62">
            <v>2491</v>
          </cell>
          <cell r="E62">
            <v>74619</v>
          </cell>
          <cell r="F62">
            <v>185875929</v>
          </cell>
          <cell r="G62">
            <v>18870</v>
          </cell>
          <cell r="H62">
            <v>0</v>
          </cell>
          <cell r="I62">
            <v>18870</v>
          </cell>
          <cell r="J62">
            <v>47005170</v>
          </cell>
          <cell r="K62">
            <v>0.25288465404253607</v>
          </cell>
          <cell r="L62">
            <v>10000</v>
          </cell>
          <cell r="M62">
            <v>24910000</v>
          </cell>
        </row>
        <row r="63">
          <cell r="A63" t="str">
            <v>c</v>
          </cell>
          <cell r="B63" t="str">
            <v>발    파</v>
          </cell>
          <cell r="C63" t="str">
            <v>m3</v>
          </cell>
          <cell r="D63">
            <v>1803</v>
          </cell>
          <cell r="E63">
            <v>128155</v>
          </cell>
          <cell r="F63">
            <v>231063465</v>
          </cell>
          <cell r="G63">
            <v>35745</v>
          </cell>
          <cell r="H63">
            <v>0</v>
          </cell>
          <cell r="I63">
            <v>35745</v>
          </cell>
          <cell r="J63">
            <v>64448235</v>
          </cell>
          <cell r="K63">
            <v>0.27892005774257733</v>
          </cell>
          <cell r="L63">
            <v>25000</v>
          </cell>
          <cell r="M63">
            <v>45075000</v>
          </cell>
        </row>
        <row r="64">
          <cell r="A64">
            <v>2.02</v>
          </cell>
          <cell r="B64" t="str">
            <v>구조물터파기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>
            <v>0</v>
          </cell>
          <cell r="K64">
            <v>0</v>
          </cell>
          <cell r="M64">
            <v>0</v>
          </cell>
        </row>
        <row r="65">
          <cell r="A65" t="str">
            <v>a</v>
          </cell>
          <cell r="B65" t="str">
            <v>토   사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>
            <v>0</v>
          </cell>
          <cell r="K65">
            <v>0</v>
          </cell>
          <cell r="M65">
            <v>0</v>
          </cell>
        </row>
        <row r="66">
          <cell r="A66" t="str">
            <v>a-1</v>
          </cell>
          <cell r="B66" t="str">
            <v>육   상</v>
          </cell>
          <cell r="C66" t="str">
            <v>m3</v>
          </cell>
          <cell r="D66">
            <v>69974</v>
          </cell>
          <cell r="E66">
            <v>2374</v>
          </cell>
          <cell r="F66">
            <v>166118276</v>
          </cell>
          <cell r="G66">
            <v>1720</v>
          </cell>
          <cell r="H66">
            <v>0</v>
          </cell>
          <cell r="I66">
            <v>1720</v>
          </cell>
          <cell r="J66">
            <v>120355280</v>
          </cell>
          <cell r="K66">
            <v>0.72451558550968831</v>
          </cell>
          <cell r="L66">
            <v>800</v>
          </cell>
          <cell r="M66">
            <v>55979200</v>
          </cell>
        </row>
        <row r="67">
          <cell r="A67" t="str">
            <v>a-2</v>
          </cell>
          <cell r="B67" t="str">
            <v>수   중</v>
          </cell>
          <cell r="C67" t="str">
            <v>m3</v>
          </cell>
          <cell r="D67">
            <v>685</v>
          </cell>
          <cell r="E67">
            <v>3560</v>
          </cell>
          <cell r="F67">
            <v>2438600</v>
          </cell>
          <cell r="G67">
            <v>2580</v>
          </cell>
          <cell r="H67">
            <v>0</v>
          </cell>
          <cell r="I67">
            <v>2580</v>
          </cell>
          <cell r="J67">
            <v>1767300</v>
          </cell>
          <cell r="K67">
            <v>0.7247191011235955</v>
          </cell>
          <cell r="L67">
            <v>1500</v>
          </cell>
          <cell r="M67">
            <v>1027500</v>
          </cell>
        </row>
        <row r="68">
          <cell r="A68" t="str">
            <v>b</v>
          </cell>
          <cell r="B68" t="str">
            <v>리 핑 암</v>
          </cell>
          <cell r="G68" t="str">
            <v xml:space="preserve">  </v>
          </cell>
          <cell r="H68">
            <v>0</v>
          </cell>
          <cell r="I68" t="str">
            <v xml:space="preserve">  </v>
          </cell>
          <cell r="J68">
            <v>0</v>
          </cell>
          <cell r="K68">
            <v>0</v>
          </cell>
          <cell r="M68">
            <v>0</v>
          </cell>
        </row>
        <row r="69">
          <cell r="A69" t="str">
            <v>b-1</v>
          </cell>
          <cell r="B69" t="str">
            <v>육   상</v>
          </cell>
          <cell r="C69" t="str">
            <v>m3</v>
          </cell>
          <cell r="D69">
            <v>5275</v>
          </cell>
          <cell r="E69">
            <v>50471</v>
          </cell>
          <cell r="F69">
            <v>266234525</v>
          </cell>
          <cell r="G69">
            <v>12580</v>
          </cell>
          <cell r="H69">
            <v>0</v>
          </cell>
          <cell r="I69">
            <v>12580</v>
          </cell>
          <cell r="J69">
            <v>66359500</v>
          </cell>
          <cell r="K69">
            <v>0.24925204572923065</v>
          </cell>
          <cell r="L69">
            <v>10000</v>
          </cell>
          <cell r="M69">
            <v>52750000</v>
          </cell>
        </row>
        <row r="70">
          <cell r="A70" t="str">
            <v>b-2</v>
          </cell>
          <cell r="B70" t="str">
            <v>수   중</v>
          </cell>
          <cell r="C70" t="str">
            <v>m3</v>
          </cell>
          <cell r="G70" t="str">
            <v xml:space="preserve"> </v>
          </cell>
          <cell r="H70">
            <v>0</v>
          </cell>
          <cell r="I70" t="str">
            <v xml:space="preserve"> </v>
          </cell>
          <cell r="J70">
            <v>0</v>
          </cell>
          <cell r="K70">
            <v>0</v>
          </cell>
          <cell r="M70">
            <v>0</v>
          </cell>
        </row>
        <row r="71">
          <cell r="A71" t="str">
            <v>c</v>
          </cell>
          <cell r="B71" t="str">
            <v>발   파</v>
          </cell>
          <cell r="G71">
            <v>0</v>
          </cell>
          <cell r="H71">
            <v>0</v>
          </cell>
          <cell r="J71">
            <v>0</v>
          </cell>
          <cell r="K71">
            <v>0</v>
          </cell>
          <cell r="M71">
            <v>0</v>
          </cell>
        </row>
        <row r="72">
          <cell r="A72" t="str">
            <v>c-1</v>
          </cell>
          <cell r="B72" t="str">
            <v>육   상</v>
          </cell>
          <cell r="C72" t="str">
            <v>m3</v>
          </cell>
          <cell r="D72">
            <v>2078</v>
          </cell>
          <cell r="E72">
            <v>86595</v>
          </cell>
          <cell r="F72">
            <v>179944410</v>
          </cell>
          <cell r="G72">
            <v>23830</v>
          </cell>
          <cell r="H72">
            <v>0</v>
          </cell>
          <cell r="I72">
            <v>23830</v>
          </cell>
          <cell r="J72">
            <v>49518740</v>
          </cell>
          <cell r="K72">
            <v>0.27518909867775276</v>
          </cell>
          <cell r="L72">
            <v>25000</v>
          </cell>
          <cell r="M72">
            <v>51950000</v>
          </cell>
        </row>
        <row r="73">
          <cell r="A73" t="str">
            <v>c-2</v>
          </cell>
          <cell r="B73" t="str">
            <v>수   중</v>
          </cell>
          <cell r="C73" t="str">
            <v>m3</v>
          </cell>
          <cell r="G73">
            <v>0</v>
          </cell>
          <cell r="H73">
            <v>0</v>
          </cell>
          <cell r="J73">
            <v>0</v>
          </cell>
          <cell r="K73">
            <v>0</v>
          </cell>
          <cell r="M73">
            <v>0</v>
          </cell>
        </row>
        <row r="74">
          <cell r="A74">
            <v>2.0299999999999998</v>
          </cell>
          <cell r="B74" t="str">
            <v>되메우기및 다짐</v>
          </cell>
          <cell r="C74" t="str">
            <v>m3</v>
          </cell>
          <cell r="D74">
            <v>52223</v>
          </cell>
          <cell r="E74">
            <v>3631</v>
          </cell>
          <cell r="F74">
            <v>189621713</v>
          </cell>
          <cell r="G74">
            <v>2640</v>
          </cell>
          <cell r="H74">
            <v>0</v>
          </cell>
          <cell r="I74">
            <v>2640</v>
          </cell>
          <cell r="J74">
            <v>137868720</v>
          </cell>
          <cell r="K74">
            <v>0.72707243183695947</v>
          </cell>
          <cell r="L74">
            <v>2500</v>
          </cell>
          <cell r="M74">
            <v>130557500</v>
          </cell>
        </row>
        <row r="75">
          <cell r="A75" t="str">
            <v>B</v>
          </cell>
          <cell r="B75" t="str">
            <v>측   구   공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>
            <v>0</v>
          </cell>
          <cell r="K75">
            <v>0</v>
          </cell>
          <cell r="M75">
            <v>0</v>
          </cell>
        </row>
        <row r="76">
          <cell r="A76">
            <v>2.04</v>
          </cell>
          <cell r="B76" t="str">
            <v>V형 측구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>
            <v>0</v>
          </cell>
          <cell r="K76">
            <v>0</v>
          </cell>
          <cell r="M76">
            <v>0</v>
          </cell>
        </row>
        <row r="77">
          <cell r="A77" t="str">
            <v>b</v>
          </cell>
          <cell r="B77" t="str">
            <v>형식-2(H=0.60M)</v>
          </cell>
          <cell r="C77" t="str">
            <v>m</v>
          </cell>
          <cell r="D77">
            <v>7595</v>
          </cell>
          <cell r="E77">
            <v>64704</v>
          </cell>
          <cell r="F77">
            <v>491426880</v>
          </cell>
          <cell r="G77">
            <v>60000</v>
          </cell>
          <cell r="H77" t="str">
            <v>ERR</v>
          </cell>
          <cell r="I77">
            <v>63870</v>
          </cell>
          <cell r="J77">
            <v>455700000</v>
          </cell>
          <cell r="K77">
            <v>0.92729970326409494</v>
          </cell>
          <cell r="L77">
            <v>50000</v>
          </cell>
          <cell r="M77">
            <v>379750000</v>
          </cell>
        </row>
        <row r="78">
          <cell r="A78" t="str">
            <v>c</v>
          </cell>
          <cell r="B78" t="str">
            <v>형식-3(H=1.00M)</v>
          </cell>
          <cell r="C78" t="str">
            <v>m</v>
          </cell>
          <cell r="D78">
            <v>11475</v>
          </cell>
          <cell r="E78">
            <v>104751</v>
          </cell>
          <cell r="F78">
            <v>1202017725</v>
          </cell>
          <cell r="G78">
            <v>95680</v>
          </cell>
          <cell r="H78" t="str">
            <v>ERR</v>
          </cell>
          <cell r="I78">
            <v>102350</v>
          </cell>
          <cell r="J78">
            <v>1097928000</v>
          </cell>
          <cell r="K78">
            <v>0.91340416797930335</v>
          </cell>
          <cell r="L78">
            <v>70000</v>
          </cell>
          <cell r="M78">
            <v>803250000</v>
          </cell>
        </row>
        <row r="79">
          <cell r="A79">
            <v>2.0499999999999998</v>
          </cell>
          <cell r="B79" t="str">
            <v>산마루 측구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>
            <v>0</v>
          </cell>
          <cell r="K79">
            <v>0</v>
          </cell>
          <cell r="M79">
            <v>0</v>
          </cell>
        </row>
        <row r="80">
          <cell r="A80" t="str">
            <v>b</v>
          </cell>
          <cell r="B80" t="str">
            <v>형식-2(990X650X500X1000M/M)</v>
          </cell>
          <cell r="C80" t="str">
            <v>m</v>
          </cell>
          <cell r="D80">
            <v>5136</v>
          </cell>
          <cell r="E80">
            <v>7723</v>
          </cell>
          <cell r="F80">
            <v>39665328</v>
          </cell>
          <cell r="G80">
            <v>66680</v>
          </cell>
          <cell r="H80">
            <v>0</v>
          </cell>
          <cell r="I80">
            <v>66680</v>
          </cell>
          <cell r="J80">
            <v>342468480</v>
          </cell>
          <cell r="K80">
            <v>8.6339505373559504</v>
          </cell>
          <cell r="L80">
            <v>80000</v>
          </cell>
          <cell r="M80">
            <v>410880000</v>
          </cell>
        </row>
        <row r="81">
          <cell r="A81">
            <v>2.06</v>
          </cell>
          <cell r="B81" t="str">
            <v>L형 측구</v>
          </cell>
          <cell r="G81" t="str">
            <v xml:space="preserve"> </v>
          </cell>
          <cell r="H81">
            <v>0</v>
          </cell>
          <cell r="I81" t="str">
            <v xml:space="preserve"> </v>
          </cell>
          <cell r="J81">
            <v>0</v>
          </cell>
          <cell r="K81">
            <v>0</v>
          </cell>
          <cell r="M81">
            <v>0</v>
          </cell>
        </row>
        <row r="82">
          <cell r="A82" t="str">
            <v>a</v>
          </cell>
          <cell r="B82" t="str">
            <v>형식-1(H=0.45M)</v>
          </cell>
          <cell r="C82" t="str">
            <v>m</v>
          </cell>
          <cell r="D82">
            <v>8181</v>
          </cell>
          <cell r="E82">
            <v>3089</v>
          </cell>
          <cell r="F82">
            <v>25271109</v>
          </cell>
          <cell r="G82">
            <v>6160</v>
          </cell>
          <cell r="H82" t="str">
            <v>ERR</v>
          </cell>
          <cell r="I82">
            <v>8210</v>
          </cell>
          <cell r="J82">
            <v>50394960</v>
          </cell>
          <cell r="K82">
            <v>1.9941728714794431</v>
          </cell>
          <cell r="L82">
            <v>25000</v>
          </cell>
          <cell r="M82">
            <v>204525000</v>
          </cell>
        </row>
        <row r="83">
          <cell r="A83" t="str">
            <v>b</v>
          </cell>
          <cell r="B83" t="str">
            <v>형식-2(H=1.20M)</v>
          </cell>
          <cell r="C83" t="str">
            <v>m</v>
          </cell>
          <cell r="D83">
            <v>6166</v>
          </cell>
          <cell r="E83">
            <v>67034</v>
          </cell>
          <cell r="F83">
            <v>413331644</v>
          </cell>
          <cell r="G83">
            <v>56920</v>
          </cell>
          <cell r="H83" t="str">
            <v>ERR</v>
          </cell>
          <cell r="I83">
            <v>64890</v>
          </cell>
          <cell r="J83">
            <v>350968720</v>
          </cell>
          <cell r="K83">
            <v>0.84912134140883733</v>
          </cell>
          <cell r="L83">
            <v>65000</v>
          </cell>
          <cell r="M83">
            <v>400790000</v>
          </cell>
        </row>
        <row r="84">
          <cell r="A84" t="str">
            <v>d</v>
          </cell>
          <cell r="B84" t="str">
            <v>형식-4(부채용도로)</v>
          </cell>
          <cell r="C84" t="str">
            <v>m</v>
          </cell>
          <cell r="D84">
            <v>4851</v>
          </cell>
          <cell r="E84">
            <v>5600</v>
          </cell>
          <cell r="F84">
            <v>27165600</v>
          </cell>
          <cell r="G84">
            <v>14160</v>
          </cell>
          <cell r="H84" t="str">
            <v>ERR</v>
          </cell>
          <cell r="I84">
            <v>15380</v>
          </cell>
          <cell r="J84">
            <v>68690160</v>
          </cell>
          <cell r="K84">
            <v>2.5285714285714285</v>
          </cell>
          <cell r="L84">
            <v>20000</v>
          </cell>
          <cell r="M84">
            <v>97020000</v>
          </cell>
        </row>
        <row r="85">
          <cell r="A85">
            <v>2.0699999999999998</v>
          </cell>
          <cell r="B85" t="str">
            <v>U형 측구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>
            <v>0</v>
          </cell>
          <cell r="K85">
            <v>0</v>
          </cell>
          <cell r="M85">
            <v>0</v>
          </cell>
        </row>
        <row r="86">
          <cell r="A86" t="str">
            <v>a</v>
          </cell>
          <cell r="B86" t="str">
            <v>형식-1(H=0.15M)</v>
          </cell>
          <cell r="C86" t="str">
            <v>m</v>
          </cell>
          <cell r="D86">
            <v>890</v>
          </cell>
          <cell r="E86">
            <v>38090</v>
          </cell>
          <cell r="F86">
            <v>33900100</v>
          </cell>
          <cell r="G86">
            <v>46490</v>
          </cell>
          <cell r="H86" t="str">
            <v>ERR</v>
          </cell>
          <cell r="I86">
            <v>53500</v>
          </cell>
          <cell r="J86">
            <v>41376100</v>
          </cell>
          <cell r="K86">
            <v>1.2205303229194013</v>
          </cell>
          <cell r="L86">
            <v>45000</v>
          </cell>
          <cell r="M86">
            <v>40050000</v>
          </cell>
        </row>
        <row r="87">
          <cell r="A87" t="str">
            <v>f</v>
          </cell>
          <cell r="B87" t="str">
            <v>형식-6(H=0.5M,녹지대용)</v>
          </cell>
          <cell r="C87" t="str">
            <v>m</v>
          </cell>
          <cell r="D87">
            <v>2513</v>
          </cell>
          <cell r="E87">
            <v>55642</v>
          </cell>
          <cell r="F87">
            <v>139828346</v>
          </cell>
          <cell r="G87">
            <v>50680</v>
          </cell>
          <cell r="H87" t="str">
            <v>ERR</v>
          </cell>
          <cell r="I87">
            <v>54220</v>
          </cell>
          <cell r="J87">
            <v>127358840</v>
          </cell>
          <cell r="K87">
            <v>0.91082275978577332</v>
          </cell>
          <cell r="L87">
            <v>50000</v>
          </cell>
          <cell r="M87">
            <v>125650000</v>
          </cell>
        </row>
        <row r="88">
          <cell r="A88">
            <v>2.08</v>
          </cell>
          <cell r="B88" t="str">
            <v>맹 암 거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>
            <v>0</v>
          </cell>
          <cell r="K88">
            <v>0</v>
          </cell>
          <cell r="M88">
            <v>0</v>
          </cell>
        </row>
        <row r="89">
          <cell r="A89" t="str">
            <v>a</v>
          </cell>
          <cell r="B89" t="str">
            <v>형식-1(유공관+부직포)</v>
          </cell>
          <cell r="C89" t="str">
            <v>m</v>
          </cell>
          <cell r="D89">
            <v>3517</v>
          </cell>
          <cell r="E89">
            <v>9988</v>
          </cell>
          <cell r="F89">
            <v>35127796</v>
          </cell>
          <cell r="G89">
            <v>7640</v>
          </cell>
          <cell r="H89" t="str">
            <v>ERR</v>
          </cell>
          <cell r="I89">
            <v>8680</v>
          </cell>
          <cell r="J89">
            <v>26869880</v>
          </cell>
          <cell r="K89">
            <v>0.76491790148177818</v>
          </cell>
          <cell r="L89">
            <v>16000</v>
          </cell>
          <cell r="M89">
            <v>56272000</v>
          </cell>
        </row>
        <row r="90">
          <cell r="A90" t="str">
            <v>b</v>
          </cell>
          <cell r="B90" t="str">
            <v>형식-2(유공관)</v>
          </cell>
          <cell r="C90" t="str">
            <v>m</v>
          </cell>
          <cell r="D90">
            <v>10137</v>
          </cell>
          <cell r="E90">
            <v>6265</v>
          </cell>
          <cell r="F90">
            <v>63508305</v>
          </cell>
          <cell r="G90">
            <v>4610</v>
          </cell>
          <cell r="H90" t="str">
            <v>ERR</v>
          </cell>
          <cell r="I90">
            <v>5660</v>
          </cell>
          <cell r="J90">
            <v>46731570</v>
          </cell>
          <cell r="K90">
            <v>0.73583399840383079</v>
          </cell>
          <cell r="L90">
            <v>14000</v>
          </cell>
          <cell r="M90">
            <v>141918000</v>
          </cell>
        </row>
        <row r="91">
          <cell r="A91" t="str">
            <v>c</v>
          </cell>
          <cell r="B91" t="str">
            <v>형식-3(부직포)</v>
          </cell>
          <cell r="C91" t="str">
            <v>m</v>
          </cell>
          <cell r="D91">
            <v>3926</v>
          </cell>
          <cell r="E91">
            <v>7214</v>
          </cell>
          <cell r="F91">
            <v>28322164</v>
          </cell>
          <cell r="G91">
            <v>4610</v>
          </cell>
          <cell r="H91" t="str">
            <v>ERR</v>
          </cell>
          <cell r="I91">
            <v>5660</v>
          </cell>
          <cell r="J91">
            <v>18098860</v>
          </cell>
          <cell r="K91">
            <v>0.6390352093152204</v>
          </cell>
          <cell r="L91">
            <v>9000</v>
          </cell>
          <cell r="M91">
            <v>35334000</v>
          </cell>
        </row>
        <row r="92">
          <cell r="A92" t="str">
            <v>d</v>
          </cell>
          <cell r="B92" t="str">
            <v>형식-4(선택재료층재)</v>
          </cell>
          <cell r="C92" t="str">
            <v>m</v>
          </cell>
          <cell r="D92">
            <v>186</v>
          </cell>
          <cell r="E92">
            <v>4532</v>
          </cell>
          <cell r="F92">
            <v>842952</v>
          </cell>
          <cell r="G92">
            <v>4610</v>
          </cell>
          <cell r="H92" t="str">
            <v>ERR</v>
          </cell>
          <cell r="I92">
            <v>5660</v>
          </cell>
          <cell r="J92">
            <v>857460</v>
          </cell>
          <cell r="K92">
            <v>1.0172109443954105</v>
          </cell>
          <cell r="L92">
            <v>6000</v>
          </cell>
          <cell r="M92">
            <v>1116000</v>
          </cell>
        </row>
        <row r="93">
          <cell r="A93" t="str">
            <v>C</v>
          </cell>
          <cell r="B93" t="str">
            <v>배수관공</v>
          </cell>
          <cell r="G93" t="str">
            <v xml:space="preserve"> </v>
          </cell>
          <cell r="H93">
            <v>0</v>
          </cell>
          <cell r="I93" t="str">
            <v xml:space="preserve"> </v>
          </cell>
          <cell r="J93">
            <v>0</v>
          </cell>
          <cell r="K93">
            <v>0</v>
          </cell>
          <cell r="M93">
            <v>0</v>
          </cell>
        </row>
        <row r="94">
          <cell r="A94" t="str">
            <v>b</v>
          </cell>
          <cell r="B94" t="str">
            <v>원심력 철근콘크리트관</v>
          </cell>
          <cell r="C94" t="str">
            <v xml:space="preserve"> </v>
          </cell>
          <cell r="G94" t="str">
            <v xml:space="preserve"> </v>
          </cell>
          <cell r="H94">
            <v>0</v>
          </cell>
          <cell r="I94" t="str">
            <v xml:space="preserve"> </v>
          </cell>
          <cell r="J94">
            <v>0</v>
          </cell>
          <cell r="K94">
            <v>0</v>
          </cell>
          <cell r="M94">
            <v>0</v>
          </cell>
        </row>
        <row r="95">
          <cell r="A95" t="str">
            <v>b-3</v>
          </cell>
          <cell r="B95" t="str">
            <v>D =  600M/M</v>
          </cell>
          <cell r="C95" t="str">
            <v>m</v>
          </cell>
          <cell r="D95">
            <v>654</v>
          </cell>
          <cell r="E95">
            <v>64990</v>
          </cell>
          <cell r="F95">
            <v>42503460</v>
          </cell>
          <cell r="G95">
            <v>30300</v>
          </cell>
          <cell r="H95" t="str">
            <v>ERR</v>
          </cell>
          <cell r="I95">
            <v>64600</v>
          </cell>
          <cell r="J95">
            <v>19816200</v>
          </cell>
          <cell r="K95">
            <v>0.46622557316510232</v>
          </cell>
          <cell r="L95">
            <v>20000</v>
          </cell>
          <cell r="M95">
            <v>13080000</v>
          </cell>
        </row>
        <row r="96">
          <cell r="A96" t="str">
            <v>b-5</v>
          </cell>
          <cell r="B96" t="str">
            <v>D = 1000M/M</v>
          </cell>
          <cell r="C96" t="str">
            <v>m</v>
          </cell>
          <cell r="D96">
            <v>27</v>
          </cell>
          <cell r="E96">
            <v>128755</v>
          </cell>
          <cell r="F96">
            <v>3476385</v>
          </cell>
          <cell r="G96">
            <v>62600</v>
          </cell>
          <cell r="H96" t="str">
            <v>ERR</v>
          </cell>
          <cell r="I96">
            <v>150100</v>
          </cell>
          <cell r="J96">
            <v>1690200</v>
          </cell>
          <cell r="K96">
            <v>0.48619471088501415</v>
          </cell>
          <cell r="L96">
            <v>60000</v>
          </cell>
          <cell r="M96">
            <v>1620000</v>
          </cell>
        </row>
        <row r="97">
          <cell r="A97" t="str">
            <v>b-6</v>
          </cell>
          <cell r="B97" t="str">
            <v>D = 1200M/M</v>
          </cell>
          <cell r="C97" t="str">
            <v>m</v>
          </cell>
          <cell r="D97">
            <v>11</v>
          </cell>
          <cell r="E97">
            <v>181417</v>
          </cell>
          <cell r="F97">
            <v>1995587</v>
          </cell>
          <cell r="G97">
            <v>87110</v>
          </cell>
          <cell r="H97" t="str">
            <v>ERR</v>
          </cell>
          <cell r="I97">
            <v>210400</v>
          </cell>
          <cell r="J97">
            <v>958210</v>
          </cell>
          <cell r="K97">
            <v>0.48016448293158853</v>
          </cell>
          <cell r="L97">
            <v>80000</v>
          </cell>
          <cell r="M97">
            <v>880000</v>
          </cell>
        </row>
        <row r="98">
          <cell r="A98" t="str">
            <v>2.10</v>
          </cell>
          <cell r="B98" t="str">
            <v>횡배수관</v>
          </cell>
          <cell r="G98" t="str">
            <v xml:space="preserve"> </v>
          </cell>
          <cell r="H98">
            <v>0</v>
          </cell>
          <cell r="I98" t="str">
            <v xml:space="preserve"> </v>
          </cell>
          <cell r="J98">
            <v>0</v>
          </cell>
          <cell r="K98">
            <v>0</v>
          </cell>
          <cell r="M98">
            <v>0</v>
          </cell>
        </row>
        <row r="99">
          <cell r="A99" t="str">
            <v>c</v>
          </cell>
          <cell r="B99" t="str">
            <v>보강원심력 철근콘크리트관</v>
          </cell>
          <cell r="G99" t="str">
            <v xml:space="preserve"> </v>
          </cell>
          <cell r="H99">
            <v>0</v>
          </cell>
          <cell r="I99" t="str">
            <v xml:space="preserve"> </v>
          </cell>
          <cell r="J99">
            <v>0</v>
          </cell>
          <cell r="K99">
            <v>0</v>
          </cell>
          <cell r="M99">
            <v>0</v>
          </cell>
        </row>
        <row r="100">
          <cell r="A100" t="str">
            <v>c-1</v>
          </cell>
          <cell r="B100" t="str">
            <v>형식-A (H &lt;  5M)</v>
          </cell>
          <cell r="G100">
            <v>0</v>
          </cell>
          <cell r="H100">
            <v>0</v>
          </cell>
          <cell r="J100">
            <v>0</v>
          </cell>
          <cell r="K100">
            <v>0</v>
          </cell>
          <cell r="M100">
            <v>0</v>
          </cell>
        </row>
        <row r="101">
          <cell r="A101" t="str">
            <v>c-1-a</v>
          </cell>
          <cell r="B101" t="str">
            <v>D =  800M/M</v>
          </cell>
          <cell r="C101" t="str">
            <v>m</v>
          </cell>
          <cell r="D101">
            <v>128</v>
          </cell>
          <cell r="E101">
            <v>116200</v>
          </cell>
          <cell r="F101">
            <v>14873600</v>
          </cell>
          <cell r="G101">
            <v>70090</v>
          </cell>
          <cell r="H101" t="str">
            <v>ERR</v>
          </cell>
          <cell r="I101">
            <v>147320</v>
          </cell>
          <cell r="J101">
            <v>8971520</v>
          </cell>
          <cell r="K101">
            <v>0.60318416523235796</v>
          </cell>
          <cell r="L101">
            <v>75000</v>
          </cell>
          <cell r="M101">
            <v>9600000</v>
          </cell>
        </row>
        <row r="102">
          <cell r="A102" t="str">
            <v>c-1-b</v>
          </cell>
          <cell r="B102" t="str">
            <v>D = 1000M/M</v>
          </cell>
          <cell r="C102" t="str">
            <v>m</v>
          </cell>
          <cell r="D102">
            <v>601</v>
          </cell>
          <cell r="E102">
            <v>149042</v>
          </cell>
          <cell r="F102">
            <v>89574242</v>
          </cell>
          <cell r="G102">
            <v>92610</v>
          </cell>
          <cell r="H102" t="str">
            <v>ERR</v>
          </cell>
          <cell r="I102">
            <v>210400</v>
          </cell>
          <cell r="J102">
            <v>55658610</v>
          </cell>
          <cell r="K102">
            <v>0.62136847331624645</v>
          </cell>
          <cell r="L102">
            <v>130000</v>
          </cell>
          <cell r="M102">
            <v>78130000</v>
          </cell>
        </row>
        <row r="103">
          <cell r="A103" t="str">
            <v>c-1-c</v>
          </cell>
          <cell r="B103" t="str">
            <v>D = 1200M/M</v>
          </cell>
          <cell r="C103" t="str">
            <v>m</v>
          </cell>
          <cell r="D103">
            <v>135</v>
          </cell>
          <cell r="E103">
            <v>211672</v>
          </cell>
          <cell r="F103">
            <v>28575720</v>
          </cell>
          <cell r="G103">
            <v>146880</v>
          </cell>
          <cell r="H103" t="str">
            <v>ERR</v>
          </cell>
          <cell r="I103">
            <v>302960</v>
          </cell>
          <cell r="J103">
            <v>19828800</v>
          </cell>
          <cell r="K103">
            <v>0.69390377565289696</v>
          </cell>
          <cell r="L103">
            <v>170000</v>
          </cell>
          <cell r="M103">
            <v>22950000</v>
          </cell>
        </row>
        <row r="104">
          <cell r="A104" t="str">
            <v>c-2</v>
          </cell>
          <cell r="B104" t="str">
            <v>형식-B( 5M&lt;=H&lt;10M)</v>
          </cell>
          <cell r="G104" t="str">
            <v xml:space="preserve"> </v>
          </cell>
          <cell r="H104">
            <v>0</v>
          </cell>
          <cell r="I104" t="str">
            <v xml:space="preserve"> </v>
          </cell>
          <cell r="J104">
            <v>0</v>
          </cell>
          <cell r="K104">
            <v>0</v>
          </cell>
          <cell r="M104">
            <v>0</v>
          </cell>
        </row>
        <row r="105">
          <cell r="A105" t="str">
            <v>c-2-a</v>
          </cell>
          <cell r="B105" t="str">
            <v>D =  800M/M</v>
          </cell>
          <cell r="C105" t="str">
            <v>m</v>
          </cell>
          <cell r="D105">
            <v>46</v>
          </cell>
          <cell r="E105">
            <v>116200</v>
          </cell>
          <cell r="F105">
            <v>5345200</v>
          </cell>
          <cell r="G105">
            <v>70090</v>
          </cell>
          <cell r="H105" t="str">
            <v>ERR</v>
          </cell>
          <cell r="I105">
            <v>147320</v>
          </cell>
          <cell r="J105">
            <v>3224140</v>
          </cell>
          <cell r="K105">
            <v>0.60318416523235796</v>
          </cell>
          <cell r="L105">
            <v>80000</v>
          </cell>
          <cell r="M105">
            <v>3680000</v>
          </cell>
        </row>
        <row r="106">
          <cell r="A106" t="str">
            <v>c-2-b</v>
          </cell>
          <cell r="B106" t="str">
            <v>D = 1000M/M</v>
          </cell>
          <cell r="C106" t="str">
            <v>m</v>
          </cell>
          <cell r="D106">
            <v>575</v>
          </cell>
          <cell r="E106">
            <v>149042</v>
          </cell>
          <cell r="F106">
            <v>85699150</v>
          </cell>
          <cell r="G106">
            <v>92610</v>
          </cell>
          <cell r="H106" t="str">
            <v>ERR</v>
          </cell>
          <cell r="I106">
            <v>210400</v>
          </cell>
          <cell r="J106">
            <v>53250750</v>
          </cell>
          <cell r="K106">
            <v>0.62136847331624645</v>
          </cell>
          <cell r="L106">
            <v>140000</v>
          </cell>
          <cell r="M106">
            <v>80500000</v>
          </cell>
        </row>
        <row r="107">
          <cell r="A107" t="str">
            <v>c-2-c</v>
          </cell>
          <cell r="B107" t="str">
            <v>D = 1200M/M</v>
          </cell>
          <cell r="C107" t="str">
            <v>m</v>
          </cell>
          <cell r="D107">
            <v>345</v>
          </cell>
          <cell r="E107">
            <v>211672</v>
          </cell>
          <cell r="F107">
            <v>73026840</v>
          </cell>
          <cell r="G107">
            <v>146880</v>
          </cell>
          <cell r="H107" t="str">
            <v>ERR</v>
          </cell>
          <cell r="I107">
            <v>302960</v>
          </cell>
          <cell r="J107">
            <v>50673600</v>
          </cell>
          <cell r="K107">
            <v>0.69390377565289696</v>
          </cell>
          <cell r="L107">
            <v>190000</v>
          </cell>
          <cell r="M107">
            <v>65550000</v>
          </cell>
        </row>
        <row r="108">
          <cell r="A108" t="str">
            <v>c-3</v>
          </cell>
          <cell r="B108" t="str">
            <v>형식-C(10M&lt;=H&lt;15M)</v>
          </cell>
          <cell r="G108" t="str">
            <v xml:space="preserve"> </v>
          </cell>
          <cell r="H108">
            <v>0</v>
          </cell>
          <cell r="I108" t="str">
            <v xml:space="preserve"> </v>
          </cell>
          <cell r="J108">
            <v>0</v>
          </cell>
          <cell r="K108">
            <v>0</v>
          </cell>
          <cell r="M108">
            <v>0</v>
          </cell>
        </row>
        <row r="109">
          <cell r="A109" t="str">
            <v>c-3-a</v>
          </cell>
          <cell r="B109" t="str">
            <v>D =  800M/M</v>
          </cell>
          <cell r="C109" t="str">
            <v>m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M109">
            <v>0</v>
          </cell>
        </row>
        <row r="110">
          <cell r="A110" t="str">
            <v>c-3-b</v>
          </cell>
          <cell r="B110" t="str">
            <v>D = 1000M/M</v>
          </cell>
          <cell r="C110" t="str">
            <v>m</v>
          </cell>
          <cell r="D110">
            <v>207</v>
          </cell>
          <cell r="E110">
            <v>143278</v>
          </cell>
          <cell r="F110">
            <v>29658546</v>
          </cell>
          <cell r="G110">
            <v>96870</v>
          </cell>
          <cell r="H110" t="str">
            <v>ERR</v>
          </cell>
          <cell r="I110">
            <v>224940</v>
          </cell>
          <cell r="J110">
            <v>20052090</v>
          </cell>
          <cell r="K110">
            <v>0.67609821465961273</v>
          </cell>
          <cell r="L110">
            <v>150000</v>
          </cell>
          <cell r="M110">
            <v>31050000</v>
          </cell>
        </row>
        <row r="111">
          <cell r="A111" t="str">
            <v>c-3-c</v>
          </cell>
          <cell r="B111" t="str">
            <v>D = 1200M/M</v>
          </cell>
          <cell r="C111" t="str">
            <v>m</v>
          </cell>
          <cell r="D111">
            <v>148</v>
          </cell>
          <cell r="E111">
            <v>210321</v>
          </cell>
          <cell r="F111">
            <v>31127508</v>
          </cell>
          <cell r="G111">
            <v>149380</v>
          </cell>
          <cell r="H111" t="str">
            <v>ERR</v>
          </cell>
          <cell r="I111">
            <v>317240</v>
          </cell>
          <cell r="J111">
            <v>22108240</v>
          </cell>
          <cell r="K111">
            <v>0.71024766903923053</v>
          </cell>
          <cell r="L111">
            <v>210000</v>
          </cell>
          <cell r="M111">
            <v>31080000</v>
          </cell>
        </row>
        <row r="112">
          <cell r="A112" t="str">
            <v>c-4</v>
          </cell>
          <cell r="B112" t="str">
            <v>형식-D(15M&lt;=H&lt;20M)</v>
          </cell>
          <cell r="G112" t="str">
            <v xml:space="preserve"> </v>
          </cell>
          <cell r="H112">
            <v>0</v>
          </cell>
          <cell r="I112" t="str">
            <v xml:space="preserve"> </v>
          </cell>
          <cell r="J112">
            <v>0</v>
          </cell>
          <cell r="K112">
            <v>0</v>
          </cell>
          <cell r="M112">
            <v>0</v>
          </cell>
        </row>
        <row r="113">
          <cell r="A113" t="str">
            <v>c-4-b</v>
          </cell>
          <cell r="B113" t="str">
            <v>D = 1000M/M</v>
          </cell>
          <cell r="C113" t="str">
            <v>m</v>
          </cell>
          <cell r="D113">
            <v>86</v>
          </cell>
          <cell r="E113">
            <v>138234</v>
          </cell>
          <cell r="F113">
            <v>11888124</v>
          </cell>
          <cell r="G113">
            <v>105730</v>
          </cell>
          <cell r="H113" t="str">
            <v>ERR</v>
          </cell>
          <cell r="I113">
            <v>255610</v>
          </cell>
          <cell r="J113">
            <v>9092780</v>
          </cell>
          <cell r="K113">
            <v>0.76486247956363851</v>
          </cell>
          <cell r="L113">
            <v>170000</v>
          </cell>
          <cell r="M113">
            <v>14620000</v>
          </cell>
        </row>
        <row r="114">
          <cell r="A114">
            <v>2.11</v>
          </cell>
          <cell r="B114" t="str">
            <v>종 배 수 관</v>
          </cell>
          <cell r="C114" t="str">
            <v xml:space="preserve"> </v>
          </cell>
          <cell r="G114" t="str">
            <v xml:space="preserve"> </v>
          </cell>
          <cell r="H114">
            <v>0</v>
          </cell>
          <cell r="I114" t="str">
            <v xml:space="preserve"> </v>
          </cell>
          <cell r="J114">
            <v>0</v>
          </cell>
          <cell r="K114">
            <v>0</v>
          </cell>
          <cell r="M114">
            <v>0</v>
          </cell>
        </row>
        <row r="115">
          <cell r="A115" t="str">
            <v>a</v>
          </cell>
          <cell r="B115" t="str">
            <v>D =  600M/M</v>
          </cell>
          <cell r="C115" t="str">
            <v xml:space="preserve"> </v>
          </cell>
          <cell r="D115">
            <v>169</v>
          </cell>
          <cell r="E115">
            <v>43385</v>
          </cell>
          <cell r="F115">
            <v>7332065</v>
          </cell>
          <cell r="G115">
            <v>17810</v>
          </cell>
          <cell r="H115" t="str">
            <v>ERR</v>
          </cell>
          <cell r="I115">
            <v>39230</v>
          </cell>
          <cell r="J115">
            <v>3009890</v>
          </cell>
          <cell r="K115">
            <v>0.41051054511928087</v>
          </cell>
          <cell r="L115">
            <v>20000</v>
          </cell>
          <cell r="M115">
            <v>3380000</v>
          </cell>
        </row>
        <row r="116">
          <cell r="A116" t="str">
            <v>b</v>
          </cell>
          <cell r="B116" t="str">
            <v>D =  800M/M</v>
          </cell>
          <cell r="D116">
            <v>60</v>
          </cell>
          <cell r="E116">
            <v>67457</v>
          </cell>
          <cell r="F116">
            <v>4047420</v>
          </cell>
          <cell r="G116">
            <v>24520</v>
          </cell>
          <cell r="H116" t="str">
            <v>ERR</v>
          </cell>
          <cell r="I116">
            <v>62430</v>
          </cell>
          <cell r="J116">
            <v>1471200</v>
          </cell>
          <cell r="K116">
            <v>0.363490816371911</v>
          </cell>
          <cell r="L116">
            <v>40000</v>
          </cell>
          <cell r="M116">
            <v>2400000</v>
          </cell>
        </row>
        <row r="117">
          <cell r="A117" t="str">
            <v>c</v>
          </cell>
          <cell r="B117" t="str">
            <v>D = 1000M/M</v>
          </cell>
          <cell r="D117">
            <v>108</v>
          </cell>
          <cell r="E117">
            <v>96785</v>
          </cell>
          <cell r="F117">
            <v>10452780</v>
          </cell>
          <cell r="G117">
            <v>32670</v>
          </cell>
          <cell r="H117" t="str">
            <v>ERR</v>
          </cell>
          <cell r="I117">
            <v>93230</v>
          </cell>
          <cell r="J117">
            <v>3528360</v>
          </cell>
          <cell r="K117">
            <v>0.33755230665908975</v>
          </cell>
          <cell r="L117">
            <v>60000</v>
          </cell>
          <cell r="M117">
            <v>6480000</v>
          </cell>
        </row>
        <row r="118">
          <cell r="A118" t="str">
            <v>d</v>
          </cell>
          <cell r="B118" t="str">
            <v>D = 1200M/M</v>
          </cell>
          <cell r="D118">
            <v>5</v>
          </cell>
          <cell r="E118">
            <v>139900</v>
          </cell>
          <cell r="F118">
            <v>699500</v>
          </cell>
          <cell r="G118">
            <v>48970</v>
          </cell>
          <cell r="H118" t="str">
            <v>ERR</v>
          </cell>
          <cell r="I118">
            <v>133840</v>
          </cell>
          <cell r="J118">
            <v>244850</v>
          </cell>
          <cell r="K118">
            <v>0.35003573981415298</v>
          </cell>
          <cell r="L118">
            <v>80000</v>
          </cell>
          <cell r="M118">
            <v>400000</v>
          </cell>
        </row>
        <row r="119">
          <cell r="A119">
            <v>2.12</v>
          </cell>
          <cell r="B119" t="str">
            <v>기존배수관 접합부세척</v>
          </cell>
          <cell r="C119" t="str">
            <v>개소</v>
          </cell>
          <cell r="D119">
            <v>9</v>
          </cell>
          <cell r="E119">
            <v>3187</v>
          </cell>
          <cell r="F119">
            <v>28683</v>
          </cell>
          <cell r="G119">
            <v>43260</v>
          </cell>
          <cell r="H119">
            <v>0</v>
          </cell>
          <cell r="I119">
            <v>43260</v>
          </cell>
          <cell r="J119">
            <v>389340</v>
          </cell>
          <cell r="K119">
            <v>13.573893944148102</v>
          </cell>
          <cell r="L119">
            <v>60000</v>
          </cell>
          <cell r="M119">
            <v>540000</v>
          </cell>
        </row>
        <row r="120">
          <cell r="A120">
            <v>2.13</v>
          </cell>
          <cell r="B120" t="str">
            <v>배수관 날개벽및 면벽</v>
          </cell>
          <cell r="C120" t="str">
            <v xml:space="preserve"> </v>
          </cell>
          <cell r="G120" t="str">
            <v xml:space="preserve"> </v>
          </cell>
          <cell r="H120">
            <v>0</v>
          </cell>
          <cell r="I120" t="str">
            <v xml:space="preserve"> </v>
          </cell>
          <cell r="J120">
            <v>0</v>
          </cell>
          <cell r="K120">
            <v>0</v>
          </cell>
          <cell r="M120">
            <v>0</v>
          </cell>
        </row>
        <row r="121">
          <cell r="A121" t="str">
            <v>a</v>
          </cell>
          <cell r="B121" t="str">
            <v>거푸집(합판3회)</v>
          </cell>
          <cell r="C121" t="str">
            <v>m2</v>
          </cell>
          <cell r="D121">
            <v>1224</v>
          </cell>
          <cell r="E121">
            <v>16812</v>
          </cell>
          <cell r="F121">
            <v>20577888</v>
          </cell>
          <cell r="G121">
            <v>19000</v>
          </cell>
          <cell r="H121">
            <v>0</v>
          </cell>
          <cell r="I121">
            <v>19000</v>
          </cell>
          <cell r="J121">
            <v>23256000</v>
          </cell>
          <cell r="K121">
            <v>1.1301451344277897</v>
          </cell>
          <cell r="L121">
            <v>18000</v>
          </cell>
          <cell r="M121">
            <v>22032000</v>
          </cell>
        </row>
        <row r="122">
          <cell r="A122" t="str">
            <v>b</v>
          </cell>
          <cell r="B122" t="str">
            <v>거푸집(합판4회)</v>
          </cell>
          <cell r="C122" t="str">
            <v>m2</v>
          </cell>
          <cell r="D122">
            <v>488</v>
          </cell>
          <cell r="E122">
            <v>14344</v>
          </cell>
          <cell r="F122">
            <v>6999872</v>
          </cell>
          <cell r="G122">
            <v>18000</v>
          </cell>
          <cell r="H122">
            <v>0</v>
          </cell>
          <cell r="I122">
            <v>18000</v>
          </cell>
          <cell r="J122">
            <v>8784000</v>
          </cell>
          <cell r="K122">
            <v>1.2548800892359175</v>
          </cell>
          <cell r="L122">
            <v>17000</v>
          </cell>
          <cell r="M122">
            <v>8296000</v>
          </cell>
        </row>
        <row r="123">
          <cell r="A123" t="str">
            <v>c</v>
          </cell>
          <cell r="B123" t="str">
            <v>콘크리트(3종40)구입및타설</v>
          </cell>
          <cell r="C123" t="str">
            <v>m3</v>
          </cell>
          <cell r="D123">
            <v>294</v>
          </cell>
          <cell r="E123">
            <v>17726</v>
          </cell>
          <cell r="F123">
            <v>5211444</v>
          </cell>
          <cell r="G123">
            <v>16000</v>
          </cell>
          <cell r="H123" t="str">
            <v>ERR</v>
          </cell>
          <cell r="I123">
            <v>57000</v>
          </cell>
          <cell r="J123">
            <v>4704000</v>
          </cell>
          <cell r="K123">
            <v>0.90262890669073681</v>
          </cell>
          <cell r="L123">
            <v>18000</v>
          </cell>
          <cell r="M123">
            <v>5292000</v>
          </cell>
        </row>
        <row r="124">
          <cell r="A124">
            <v>2.14</v>
          </cell>
          <cell r="B124" t="str">
            <v xml:space="preserve"> 콘크리트 집수정</v>
          </cell>
          <cell r="G124" t="str">
            <v xml:space="preserve"> </v>
          </cell>
          <cell r="H124">
            <v>0</v>
          </cell>
          <cell r="I124" t="str">
            <v xml:space="preserve"> </v>
          </cell>
          <cell r="J124">
            <v>0</v>
          </cell>
          <cell r="K124">
            <v>0</v>
          </cell>
          <cell r="M124">
            <v>0</v>
          </cell>
        </row>
        <row r="125">
          <cell r="A125" t="str">
            <v>a</v>
          </cell>
          <cell r="B125" t="str">
            <v>거푸집(합판4회)</v>
          </cell>
          <cell r="C125" t="str">
            <v>m2</v>
          </cell>
          <cell r="D125">
            <v>3256</v>
          </cell>
          <cell r="E125">
            <v>14344</v>
          </cell>
          <cell r="F125">
            <v>46704064</v>
          </cell>
          <cell r="G125">
            <v>18000</v>
          </cell>
          <cell r="H125">
            <v>0</v>
          </cell>
          <cell r="I125">
            <v>18000</v>
          </cell>
          <cell r="J125">
            <v>58608000</v>
          </cell>
          <cell r="K125">
            <v>1.2548800892359175</v>
          </cell>
          <cell r="L125">
            <v>17000</v>
          </cell>
          <cell r="M125">
            <v>55352000</v>
          </cell>
        </row>
        <row r="126">
          <cell r="A126" t="str">
            <v>b</v>
          </cell>
          <cell r="B126" t="str">
            <v>콘크리트구입및 타설</v>
          </cell>
          <cell r="G126" t="str">
            <v xml:space="preserve"> </v>
          </cell>
          <cell r="H126">
            <v>0</v>
          </cell>
          <cell r="I126" t="str">
            <v xml:space="preserve"> </v>
          </cell>
          <cell r="J126">
            <v>0</v>
          </cell>
          <cell r="K126">
            <v>0</v>
          </cell>
          <cell r="M126">
            <v>0</v>
          </cell>
        </row>
        <row r="127">
          <cell r="A127" t="str">
            <v>b-1</v>
          </cell>
          <cell r="B127" t="str">
            <v>CON'C(3종40:무근)</v>
          </cell>
          <cell r="C127" t="str">
            <v>m3</v>
          </cell>
          <cell r="D127">
            <v>166</v>
          </cell>
          <cell r="E127">
            <v>17726</v>
          </cell>
          <cell r="F127">
            <v>2942516</v>
          </cell>
          <cell r="G127">
            <v>16000</v>
          </cell>
          <cell r="H127" t="str">
            <v>ERR</v>
          </cell>
          <cell r="I127">
            <v>57000</v>
          </cell>
          <cell r="J127">
            <v>2656000</v>
          </cell>
          <cell r="K127">
            <v>0.90262890669073681</v>
          </cell>
          <cell r="L127">
            <v>18000</v>
          </cell>
          <cell r="M127">
            <v>2988000</v>
          </cell>
        </row>
        <row r="128">
          <cell r="A128" t="str">
            <v>b-2</v>
          </cell>
          <cell r="B128" t="str">
            <v>CON'C(3종40:철근)</v>
          </cell>
          <cell r="C128" t="str">
            <v>m3</v>
          </cell>
          <cell r="D128">
            <v>162</v>
          </cell>
          <cell r="E128">
            <v>17726</v>
          </cell>
          <cell r="F128">
            <v>2871612</v>
          </cell>
          <cell r="G128">
            <v>17000</v>
          </cell>
          <cell r="H128" t="str">
            <v>ERR</v>
          </cell>
          <cell r="I128">
            <v>58000</v>
          </cell>
          <cell r="J128">
            <v>2754000</v>
          </cell>
          <cell r="K128">
            <v>0.95904321335890785</v>
          </cell>
          <cell r="L128">
            <v>18000</v>
          </cell>
          <cell r="M128">
            <v>2916000</v>
          </cell>
        </row>
        <row r="129">
          <cell r="A129" t="str">
            <v>c</v>
          </cell>
          <cell r="B129" t="str">
            <v>철근가공조립(간단)</v>
          </cell>
          <cell r="C129" t="str">
            <v>TON</v>
          </cell>
          <cell r="D129">
            <v>7.5830000000000002</v>
          </cell>
          <cell r="E129">
            <v>243567</v>
          </cell>
          <cell r="F129">
            <v>1846968</v>
          </cell>
          <cell r="G129">
            <v>220000</v>
          </cell>
          <cell r="H129">
            <v>0</v>
          </cell>
          <cell r="I129">
            <v>220000</v>
          </cell>
          <cell r="J129">
            <v>1668260</v>
          </cell>
          <cell r="K129">
            <v>0.90324250338933865</v>
          </cell>
          <cell r="L129">
            <v>230000</v>
          </cell>
          <cell r="M129">
            <v>1744090</v>
          </cell>
        </row>
        <row r="130">
          <cell r="A130" t="str">
            <v>d-1</v>
          </cell>
          <cell r="B130" t="str">
            <v>땅깍기부용 집수정용</v>
          </cell>
          <cell r="G130" t="str">
            <v xml:space="preserve"> </v>
          </cell>
          <cell r="H130">
            <v>0</v>
          </cell>
          <cell r="I130" t="str">
            <v xml:space="preserve"> </v>
          </cell>
          <cell r="J130">
            <v>0</v>
          </cell>
          <cell r="K130">
            <v>0</v>
          </cell>
          <cell r="M130">
            <v>0</v>
          </cell>
        </row>
        <row r="131">
          <cell r="A131" t="str">
            <v>d-1-a</v>
          </cell>
          <cell r="B131" t="str">
            <v>1330x830x100m/m,(D=800m/m)</v>
          </cell>
          <cell r="C131" t="str">
            <v>개</v>
          </cell>
          <cell r="D131">
            <v>94</v>
          </cell>
          <cell r="E131">
            <v>181537</v>
          </cell>
          <cell r="F131">
            <v>17064478</v>
          </cell>
          <cell r="G131" t="str">
            <v xml:space="preserve"> </v>
          </cell>
          <cell r="H131">
            <v>0</v>
          </cell>
          <cell r="I131" t="str">
            <v xml:space="preserve"> </v>
          </cell>
          <cell r="J131">
            <v>0</v>
          </cell>
          <cell r="K131">
            <v>0</v>
          </cell>
          <cell r="L131">
            <v>160000</v>
          </cell>
          <cell r="M131">
            <v>15040000</v>
          </cell>
        </row>
        <row r="132">
          <cell r="A132" t="str">
            <v>d-1-b</v>
          </cell>
          <cell r="B132" t="str">
            <v>1530x830x100m/m,(D=1000m/m)</v>
          </cell>
          <cell r="C132" t="str">
            <v>개</v>
          </cell>
          <cell r="D132">
            <v>7</v>
          </cell>
          <cell r="E132">
            <v>207637</v>
          </cell>
          <cell r="F132">
            <v>1453459</v>
          </cell>
          <cell r="G132">
            <v>165600</v>
          </cell>
          <cell r="H132">
            <v>0</v>
          </cell>
          <cell r="I132">
            <v>165600</v>
          </cell>
          <cell r="J132">
            <v>1159200</v>
          </cell>
          <cell r="K132">
            <v>0.79754571680384512</v>
          </cell>
          <cell r="L132">
            <v>180000</v>
          </cell>
          <cell r="M132">
            <v>1260000</v>
          </cell>
        </row>
        <row r="133">
          <cell r="A133" t="str">
            <v>d-1-c</v>
          </cell>
          <cell r="B133" t="str">
            <v>1730x830x100m/m,(D=800m/m)</v>
          </cell>
          <cell r="C133" t="str">
            <v>개</v>
          </cell>
          <cell r="D133">
            <v>5</v>
          </cell>
          <cell r="E133">
            <v>232137</v>
          </cell>
          <cell r="F133">
            <v>1160685</v>
          </cell>
          <cell r="G133">
            <v>190500</v>
          </cell>
          <cell r="H133">
            <v>0</v>
          </cell>
          <cell r="I133">
            <v>190500</v>
          </cell>
          <cell r="J133">
            <v>952500</v>
          </cell>
          <cell r="K133">
            <v>0.82063608989519121</v>
          </cell>
          <cell r="L133">
            <v>200000</v>
          </cell>
          <cell r="M133">
            <v>1000000</v>
          </cell>
        </row>
        <row r="134">
          <cell r="A134" t="str">
            <v>d-1-d</v>
          </cell>
          <cell r="B134" t="str">
            <v>콘크리트(부채도로용)뚜껑</v>
          </cell>
          <cell r="D134">
            <v>51</v>
          </cell>
          <cell r="E134">
            <v>6424</v>
          </cell>
          <cell r="F134">
            <v>327624</v>
          </cell>
          <cell r="G134">
            <v>215400</v>
          </cell>
          <cell r="H134">
            <v>0</v>
          </cell>
          <cell r="I134">
            <v>215400</v>
          </cell>
          <cell r="J134">
            <v>10985400</v>
          </cell>
          <cell r="K134">
            <v>33.530510585305109</v>
          </cell>
          <cell r="L134">
            <v>80000</v>
          </cell>
          <cell r="M134">
            <v>4080000</v>
          </cell>
        </row>
        <row r="135">
          <cell r="A135" t="str">
            <v>e</v>
          </cell>
          <cell r="B135" t="str">
            <v>집수정 연결관</v>
          </cell>
          <cell r="G135">
            <v>9820</v>
          </cell>
          <cell r="H135" t="str">
            <v>ERR</v>
          </cell>
          <cell r="I135">
            <v>12810</v>
          </cell>
          <cell r="J135">
            <v>0</v>
          </cell>
          <cell r="K135">
            <v>0</v>
          </cell>
          <cell r="M135">
            <v>0</v>
          </cell>
        </row>
        <row r="136">
          <cell r="A136" t="str">
            <v>e-1</v>
          </cell>
          <cell r="B136" t="str">
            <v>D = 300m/m</v>
          </cell>
          <cell r="C136" t="str">
            <v>m</v>
          </cell>
          <cell r="D136">
            <v>9</v>
          </cell>
          <cell r="E136">
            <v>20256</v>
          </cell>
          <cell r="F136">
            <v>182304</v>
          </cell>
          <cell r="G136">
            <v>26580</v>
          </cell>
          <cell r="H136">
            <v>0</v>
          </cell>
          <cell r="I136">
            <v>26580</v>
          </cell>
          <cell r="J136">
            <v>239220</v>
          </cell>
          <cell r="K136">
            <v>1.3122037914691944</v>
          </cell>
          <cell r="L136">
            <v>10000</v>
          </cell>
          <cell r="M136">
            <v>90000</v>
          </cell>
        </row>
        <row r="137">
          <cell r="A137" t="str">
            <v>D</v>
          </cell>
          <cell r="B137" t="str">
            <v>암 거 공</v>
          </cell>
          <cell r="G137" t="str">
            <v xml:space="preserve"> </v>
          </cell>
          <cell r="H137">
            <v>0</v>
          </cell>
          <cell r="I137" t="str">
            <v xml:space="preserve"> </v>
          </cell>
          <cell r="J137">
            <v>0</v>
          </cell>
          <cell r="K137">
            <v>0</v>
          </cell>
          <cell r="M137">
            <v>0</v>
          </cell>
        </row>
        <row r="138">
          <cell r="A138">
            <v>2.15</v>
          </cell>
          <cell r="B138" t="str">
            <v>암거및날개벽공</v>
          </cell>
          <cell r="G138" t="str">
            <v xml:space="preserve"> </v>
          </cell>
          <cell r="H138">
            <v>0</v>
          </cell>
          <cell r="I138" t="str">
            <v xml:space="preserve"> </v>
          </cell>
          <cell r="J138">
            <v>0</v>
          </cell>
          <cell r="K138">
            <v>0</v>
          </cell>
          <cell r="M138">
            <v>0</v>
          </cell>
        </row>
        <row r="139">
          <cell r="A139" t="str">
            <v>a</v>
          </cell>
          <cell r="B139" t="str">
            <v>거푸집</v>
          </cell>
          <cell r="C139" t="str">
            <v xml:space="preserve"> </v>
          </cell>
          <cell r="G139" t="str">
            <v xml:space="preserve"> </v>
          </cell>
          <cell r="H139">
            <v>0</v>
          </cell>
          <cell r="I139" t="str">
            <v xml:space="preserve"> </v>
          </cell>
          <cell r="J139">
            <v>0</v>
          </cell>
          <cell r="K139">
            <v>0</v>
          </cell>
          <cell r="M139">
            <v>0</v>
          </cell>
        </row>
        <row r="140">
          <cell r="A140" t="str">
            <v>a-1</v>
          </cell>
          <cell r="B140" t="str">
            <v>합판3회</v>
          </cell>
          <cell r="C140" t="str">
            <v>m2</v>
          </cell>
          <cell r="D140">
            <v>33220</v>
          </cell>
          <cell r="E140">
            <v>16812</v>
          </cell>
          <cell r="F140">
            <v>558494640</v>
          </cell>
          <cell r="G140">
            <v>17000</v>
          </cell>
          <cell r="H140">
            <v>0</v>
          </cell>
          <cell r="I140">
            <v>17000</v>
          </cell>
          <cell r="J140">
            <v>564740000</v>
          </cell>
          <cell r="K140">
            <v>1.0111824886985488</v>
          </cell>
          <cell r="L140">
            <v>18000</v>
          </cell>
          <cell r="M140">
            <v>597960000</v>
          </cell>
        </row>
        <row r="141">
          <cell r="A141" t="str">
            <v>a-2</v>
          </cell>
          <cell r="B141" t="str">
            <v>합판4회</v>
          </cell>
          <cell r="C141" t="str">
            <v>m2</v>
          </cell>
          <cell r="D141">
            <v>1606</v>
          </cell>
          <cell r="E141">
            <v>14344</v>
          </cell>
          <cell r="F141">
            <v>23036464</v>
          </cell>
          <cell r="G141">
            <v>16000</v>
          </cell>
          <cell r="H141">
            <v>0</v>
          </cell>
          <cell r="I141">
            <v>16000</v>
          </cell>
          <cell r="J141">
            <v>25696000</v>
          </cell>
          <cell r="K141">
            <v>1.1154489682097044</v>
          </cell>
          <cell r="L141">
            <v>17000</v>
          </cell>
          <cell r="M141">
            <v>27302000</v>
          </cell>
        </row>
        <row r="142">
          <cell r="A142" t="str">
            <v>a-3</v>
          </cell>
          <cell r="B142" t="str">
            <v>코팅거푸집3회</v>
          </cell>
          <cell r="C142" t="str">
            <v>m2</v>
          </cell>
          <cell r="D142">
            <v>13963</v>
          </cell>
          <cell r="E142">
            <v>17393</v>
          </cell>
          <cell r="F142">
            <v>242858459</v>
          </cell>
          <cell r="G142">
            <v>18000</v>
          </cell>
          <cell r="H142">
            <v>0</v>
          </cell>
          <cell r="I142">
            <v>18000</v>
          </cell>
          <cell r="J142">
            <v>251334000</v>
          </cell>
          <cell r="K142">
            <v>1.0348990973380094</v>
          </cell>
          <cell r="L142">
            <v>20000</v>
          </cell>
          <cell r="M142">
            <v>279260000</v>
          </cell>
        </row>
        <row r="143">
          <cell r="A143" t="str">
            <v>b</v>
          </cell>
          <cell r="B143" t="str">
            <v>콘크리트</v>
          </cell>
          <cell r="G143" t="str">
            <v xml:space="preserve"> </v>
          </cell>
          <cell r="H143">
            <v>0</v>
          </cell>
          <cell r="I143" t="str">
            <v xml:space="preserve"> </v>
          </cell>
          <cell r="J143">
            <v>0</v>
          </cell>
          <cell r="K143">
            <v>0</v>
          </cell>
          <cell r="M143">
            <v>0</v>
          </cell>
        </row>
        <row r="144">
          <cell r="A144" t="str">
            <v>b-2</v>
          </cell>
          <cell r="B144" t="str">
            <v>2종 32m/m (생산및타설)</v>
          </cell>
          <cell r="C144" t="str">
            <v>m3</v>
          </cell>
          <cell r="D144">
            <v>20283</v>
          </cell>
          <cell r="E144">
            <v>13614</v>
          </cell>
          <cell r="F144">
            <v>276132762</v>
          </cell>
          <cell r="G144">
            <v>13000</v>
          </cell>
          <cell r="H144" t="str">
            <v>ERR</v>
          </cell>
          <cell r="I144">
            <v>22050</v>
          </cell>
          <cell r="J144">
            <v>263679000</v>
          </cell>
          <cell r="K144">
            <v>0.95489936829734101</v>
          </cell>
          <cell r="L144">
            <v>12000</v>
          </cell>
          <cell r="M144">
            <v>243396000</v>
          </cell>
        </row>
        <row r="145">
          <cell r="A145" t="str">
            <v>b-3</v>
          </cell>
          <cell r="B145" t="str">
            <v>3종 40m/m (구입및타설)</v>
          </cell>
          <cell r="C145" t="str">
            <v>m3</v>
          </cell>
          <cell r="D145">
            <v>113</v>
          </cell>
          <cell r="E145">
            <v>17726</v>
          </cell>
          <cell r="F145">
            <v>2003038</v>
          </cell>
          <cell r="G145">
            <v>13000</v>
          </cell>
          <cell r="H145" t="str">
            <v>ERR</v>
          </cell>
          <cell r="I145">
            <v>54000</v>
          </cell>
          <cell r="J145">
            <v>1469000</v>
          </cell>
          <cell r="K145">
            <v>0.73338598668622368</v>
          </cell>
          <cell r="L145">
            <v>12000</v>
          </cell>
          <cell r="M145">
            <v>1356000</v>
          </cell>
        </row>
        <row r="146">
          <cell r="A146" t="str">
            <v>b-4</v>
          </cell>
          <cell r="B146" t="str">
            <v>5종 50m/m (구입및타설)</v>
          </cell>
          <cell r="C146" t="str">
            <v>m3</v>
          </cell>
          <cell r="D146">
            <v>1250</v>
          </cell>
          <cell r="E146">
            <v>17088</v>
          </cell>
          <cell r="F146">
            <v>21360000</v>
          </cell>
          <cell r="G146">
            <v>12000</v>
          </cell>
          <cell r="H146" t="str">
            <v>ERR</v>
          </cell>
          <cell r="I146">
            <v>48000</v>
          </cell>
          <cell r="J146">
            <v>15000000</v>
          </cell>
          <cell r="K146">
            <v>0.702247191011236</v>
          </cell>
          <cell r="L146">
            <v>12000</v>
          </cell>
          <cell r="M146">
            <v>15000000</v>
          </cell>
        </row>
        <row r="147">
          <cell r="A147" t="str">
            <v>c</v>
          </cell>
          <cell r="B147" t="str">
            <v>철근가공조립(복잡)</v>
          </cell>
          <cell r="C147" t="str">
            <v>TON</v>
          </cell>
          <cell r="D147">
            <v>2197.7289999999998</v>
          </cell>
          <cell r="E147">
            <v>422311</v>
          </cell>
          <cell r="F147">
            <v>928125131</v>
          </cell>
          <cell r="G147">
            <v>240000</v>
          </cell>
          <cell r="H147">
            <v>0</v>
          </cell>
          <cell r="I147">
            <v>240000</v>
          </cell>
          <cell r="J147">
            <v>527454960</v>
          </cell>
          <cell r="K147">
            <v>0.56830156019124112</v>
          </cell>
          <cell r="L147">
            <v>240000</v>
          </cell>
          <cell r="M147">
            <v>527454960</v>
          </cell>
        </row>
        <row r="148">
          <cell r="A148" t="str">
            <v>d</v>
          </cell>
          <cell r="B148" t="str">
            <v>PVC PIPE</v>
          </cell>
          <cell r="G148" t="str">
            <v xml:space="preserve"> </v>
          </cell>
          <cell r="H148">
            <v>0</v>
          </cell>
          <cell r="I148" t="str">
            <v xml:space="preserve"> </v>
          </cell>
          <cell r="J148">
            <v>0</v>
          </cell>
          <cell r="K148">
            <v>0</v>
          </cell>
          <cell r="M148">
            <v>0</v>
          </cell>
        </row>
        <row r="149">
          <cell r="A149" t="str">
            <v>d-1</v>
          </cell>
          <cell r="B149" t="str">
            <v>D= 100m/m(L=300 - 500m/m)</v>
          </cell>
          <cell r="C149" t="str">
            <v>개</v>
          </cell>
          <cell r="D149">
            <v>1070</v>
          </cell>
          <cell r="E149">
            <v>1009</v>
          </cell>
          <cell r="F149">
            <v>1079630</v>
          </cell>
          <cell r="G149">
            <v>2500</v>
          </cell>
          <cell r="H149">
            <v>0</v>
          </cell>
          <cell r="I149">
            <v>2500</v>
          </cell>
          <cell r="J149">
            <v>2675000</v>
          </cell>
          <cell r="K149">
            <v>2.4777006937561943</v>
          </cell>
          <cell r="L149">
            <v>3000</v>
          </cell>
          <cell r="M149">
            <v>3210000</v>
          </cell>
        </row>
        <row r="150">
          <cell r="A150" t="str">
            <v>d-2</v>
          </cell>
          <cell r="B150" t="str">
            <v>D= 16m/m(통로암거내 전선관)</v>
          </cell>
          <cell r="C150" t="str">
            <v>개</v>
          </cell>
          <cell r="D150">
            <v>429</v>
          </cell>
          <cell r="E150">
            <v>375</v>
          </cell>
          <cell r="F150">
            <v>160875</v>
          </cell>
          <cell r="G150">
            <v>450</v>
          </cell>
          <cell r="H150">
            <v>0</v>
          </cell>
          <cell r="I150">
            <v>450</v>
          </cell>
          <cell r="J150">
            <v>193050</v>
          </cell>
          <cell r="K150">
            <v>1.2</v>
          </cell>
          <cell r="L150">
            <v>400</v>
          </cell>
          <cell r="M150">
            <v>171600</v>
          </cell>
        </row>
        <row r="151">
          <cell r="A151" t="str">
            <v>e</v>
          </cell>
          <cell r="B151" t="str">
            <v>지수판</v>
          </cell>
          <cell r="C151" t="str">
            <v>m</v>
          </cell>
          <cell r="D151">
            <v>907</v>
          </cell>
          <cell r="E151">
            <v>8727</v>
          </cell>
          <cell r="F151">
            <v>7915389</v>
          </cell>
          <cell r="G151">
            <v>8500</v>
          </cell>
          <cell r="H151">
            <v>0</v>
          </cell>
          <cell r="I151">
            <v>8500</v>
          </cell>
          <cell r="J151">
            <v>7709500</v>
          </cell>
          <cell r="K151">
            <v>0.97398877048241095</v>
          </cell>
          <cell r="L151">
            <v>10000</v>
          </cell>
          <cell r="M151">
            <v>9070000</v>
          </cell>
        </row>
        <row r="152">
          <cell r="A152" t="str">
            <v>f</v>
          </cell>
          <cell r="B152" t="str">
            <v>기초잡석깔기(T=300m/m)</v>
          </cell>
          <cell r="C152" t="str">
            <v>m3</v>
          </cell>
          <cell r="D152">
            <v>998</v>
          </cell>
          <cell r="E152">
            <v>19131</v>
          </cell>
          <cell r="F152">
            <v>19092738</v>
          </cell>
          <cell r="G152">
            <v>16100</v>
          </cell>
          <cell r="H152">
            <v>0</v>
          </cell>
          <cell r="I152">
            <v>16100</v>
          </cell>
          <cell r="J152">
            <v>16067800</v>
          </cell>
          <cell r="K152">
            <v>0.84156604463959017</v>
          </cell>
          <cell r="L152">
            <v>10000</v>
          </cell>
          <cell r="M152">
            <v>9980000</v>
          </cell>
        </row>
        <row r="153">
          <cell r="A153" t="str">
            <v>g</v>
          </cell>
          <cell r="B153" t="str">
            <v>아스팔트코팅</v>
          </cell>
          <cell r="C153" t="str">
            <v>m2</v>
          </cell>
          <cell r="D153">
            <v>15307</v>
          </cell>
          <cell r="E153">
            <v>4353</v>
          </cell>
          <cell r="F153">
            <v>66631371</v>
          </cell>
          <cell r="G153">
            <v>2800</v>
          </cell>
          <cell r="H153">
            <v>0</v>
          </cell>
          <cell r="I153">
            <v>2800</v>
          </cell>
          <cell r="J153">
            <v>42859600</v>
          </cell>
          <cell r="K153">
            <v>0.64323455088444748</v>
          </cell>
          <cell r="L153">
            <v>4000</v>
          </cell>
          <cell r="M153">
            <v>61228000</v>
          </cell>
        </row>
        <row r="154">
          <cell r="A154" t="str">
            <v>j</v>
          </cell>
          <cell r="B154" t="str">
            <v>폴리에틸렌발포단열재(T=300m/m)</v>
          </cell>
          <cell r="C154" t="str">
            <v>m2</v>
          </cell>
          <cell r="D154">
            <v>1451</v>
          </cell>
          <cell r="E154">
            <v>3923</v>
          </cell>
          <cell r="F154">
            <v>5692273</v>
          </cell>
          <cell r="G154">
            <v>3500</v>
          </cell>
          <cell r="H154">
            <v>0</v>
          </cell>
          <cell r="I154">
            <v>3500</v>
          </cell>
          <cell r="J154">
            <v>5078500</v>
          </cell>
          <cell r="K154">
            <v>0.89217435635992859</v>
          </cell>
          <cell r="L154">
            <v>2000</v>
          </cell>
          <cell r="M154">
            <v>2902000</v>
          </cell>
        </row>
        <row r="155">
          <cell r="A155" t="str">
            <v>k</v>
          </cell>
          <cell r="B155" t="str">
            <v>sheet 방수(T=2m/m)</v>
          </cell>
          <cell r="C155" t="str">
            <v>m2</v>
          </cell>
          <cell r="D155">
            <v>2906</v>
          </cell>
          <cell r="E155">
            <v>11633</v>
          </cell>
          <cell r="F155">
            <v>33805498</v>
          </cell>
          <cell r="G155">
            <v>6000</v>
          </cell>
          <cell r="H155">
            <v>0</v>
          </cell>
          <cell r="I155">
            <v>6000</v>
          </cell>
          <cell r="J155">
            <v>17436000</v>
          </cell>
          <cell r="K155">
            <v>0.51577409094816473</v>
          </cell>
          <cell r="L155">
            <v>12000</v>
          </cell>
          <cell r="M155">
            <v>34872000</v>
          </cell>
        </row>
        <row r="156">
          <cell r="A156" t="str">
            <v>i</v>
          </cell>
          <cell r="B156" t="str">
            <v>보호몰탈</v>
          </cell>
          <cell r="G156" t="str">
            <v xml:space="preserve"> </v>
          </cell>
          <cell r="H156">
            <v>0</v>
          </cell>
          <cell r="I156" t="str">
            <v xml:space="preserve"> </v>
          </cell>
          <cell r="J156">
            <v>0</v>
          </cell>
          <cell r="K156">
            <v>0</v>
          </cell>
          <cell r="M156">
            <v>0</v>
          </cell>
        </row>
        <row r="157">
          <cell r="A157" t="str">
            <v>i-2</v>
          </cell>
          <cell r="B157" t="str">
            <v>T= 10m/m</v>
          </cell>
          <cell r="C157" t="str">
            <v>m2</v>
          </cell>
          <cell r="D157">
            <v>711</v>
          </cell>
          <cell r="E157">
            <v>4893</v>
          </cell>
          <cell r="F157">
            <v>3478923</v>
          </cell>
          <cell r="G157">
            <v>4000</v>
          </cell>
          <cell r="H157">
            <v>0</v>
          </cell>
          <cell r="I157">
            <v>4000</v>
          </cell>
          <cell r="J157">
            <v>2844000</v>
          </cell>
          <cell r="K157">
            <v>0.81749437972613936</v>
          </cell>
          <cell r="L157">
            <v>4000</v>
          </cell>
          <cell r="M157">
            <v>2844000</v>
          </cell>
        </row>
        <row r="158">
          <cell r="A158" t="str">
            <v>i-3</v>
          </cell>
          <cell r="B158" t="str">
            <v>T= 30m/m</v>
          </cell>
          <cell r="C158" t="str">
            <v>m2</v>
          </cell>
          <cell r="D158">
            <v>711</v>
          </cell>
          <cell r="E158">
            <v>8863</v>
          </cell>
          <cell r="F158">
            <v>6301593</v>
          </cell>
          <cell r="G158">
            <v>6000</v>
          </cell>
          <cell r="H158">
            <v>0</v>
          </cell>
          <cell r="I158">
            <v>6000</v>
          </cell>
          <cell r="J158">
            <v>4266000</v>
          </cell>
          <cell r="K158">
            <v>0.67697168001805252</v>
          </cell>
          <cell r="L158">
            <v>6000</v>
          </cell>
          <cell r="M158">
            <v>4266000</v>
          </cell>
        </row>
        <row r="159">
          <cell r="A159" t="str">
            <v>i-4</v>
          </cell>
          <cell r="B159" t="str">
            <v>T= 50m/m</v>
          </cell>
          <cell r="C159" t="str">
            <v>m2</v>
          </cell>
          <cell r="D159">
            <v>616</v>
          </cell>
          <cell r="E159">
            <v>8955</v>
          </cell>
          <cell r="F159">
            <v>5516280</v>
          </cell>
          <cell r="G159">
            <v>8000</v>
          </cell>
          <cell r="H159">
            <v>0</v>
          </cell>
          <cell r="I159">
            <v>8000</v>
          </cell>
          <cell r="J159">
            <v>4928000</v>
          </cell>
          <cell r="K159">
            <v>0.89335566722501392</v>
          </cell>
          <cell r="L159">
            <v>8000</v>
          </cell>
          <cell r="M159">
            <v>4928000</v>
          </cell>
        </row>
        <row r="160">
          <cell r="A160" t="str">
            <v>m</v>
          </cell>
          <cell r="B160" t="str">
            <v>칼라하드너(T= 3m/m)</v>
          </cell>
          <cell r="C160" t="str">
            <v>m2</v>
          </cell>
          <cell r="D160">
            <v>565</v>
          </cell>
          <cell r="E160">
            <v>12303</v>
          </cell>
          <cell r="F160">
            <v>6951195</v>
          </cell>
          <cell r="G160">
            <v>14250</v>
          </cell>
          <cell r="H160">
            <v>0</v>
          </cell>
          <cell r="I160">
            <v>14250</v>
          </cell>
          <cell r="J160">
            <v>8051250</v>
          </cell>
          <cell r="K160">
            <v>1.158254084369666</v>
          </cell>
          <cell r="L160">
            <v>20000</v>
          </cell>
          <cell r="M160">
            <v>11300000</v>
          </cell>
        </row>
        <row r="161">
          <cell r="A161" t="str">
            <v>n</v>
          </cell>
          <cell r="B161" t="str">
            <v>스틸그레이팅(995x700x50m/m)</v>
          </cell>
          <cell r="C161" t="str">
            <v>개</v>
          </cell>
          <cell r="D161">
            <v>3</v>
          </cell>
          <cell r="E161">
            <v>26837</v>
          </cell>
          <cell r="F161">
            <v>80511</v>
          </cell>
          <cell r="G161">
            <v>70000</v>
          </cell>
          <cell r="H161">
            <v>0</v>
          </cell>
          <cell r="I161">
            <v>70000</v>
          </cell>
          <cell r="J161">
            <v>210000</v>
          </cell>
          <cell r="K161">
            <v>2.6083392331482655</v>
          </cell>
          <cell r="L161">
            <v>70000</v>
          </cell>
          <cell r="M161">
            <v>210000</v>
          </cell>
        </row>
        <row r="162">
          <cell r="A162" t="str">
            <v>o</v>
          </cell>
          <cell r="B162" t="str">
            <v>페인트도색(수성3회)</v>
          </cell>
          <cell r="C162" t="str">
            <v>m2</v>
          </cell>
          <cell r="D162">
            <v>1660</v>
          </cell>
          <cell r="E162">
            <v>5304</v>
          </cell>
          <cell r="F162">
            <v>8804640</v>
          </cell>
          <cell r="G162">
            <v>4200</v>
          </cell>
          <cell r="H162">
            <v>0</v>
          </cell>
          <cell r="I162">
            <v>4200</v>
          </cell>
          <cell r="J162">
            <v>6972000</v>
          </cell>
          <cell r="K162">
            <v>0.79185520361990946</v>
          </cell>
          <cell r="L162">
            <v>2500</v>
          </cell>
          <cell r="M162">
            <v>4150000</v>
          </cell>
        </row>
        <row r="163">
          <cell r="A163" t="str">
            <v>p</v>
          </cell>
          <cell r="B163" t="str">
            <v>부직포(0.6x0.6)</v>
          </cell>
          <cell r="C163" t="str">
            <v>m2</v>
          </cell>
          <cell r="D163">
            <v>385</v>
          </cell>
          <cell r="E163">
            <v>1274</v>
          </cell>
          <cell r="F163">
            <v>490490</v>
          </cell>
          <cell r="G163">
            <v>2100</v>
          </cell>
          <cell r="H163">
            <v>0</v>
          </cell>
          <cell r="I163">
            <v>2100</v>
          </cell>
          <cell r="J163">
            <v>808500</v>
          </cell>
          <cell r="K163">
            <v>1.6483516483516483</v>
          </cell>
          <cell r="L163">
            <v>3000</v>
          </cell>
          <cell r="M163">
            <v>1155000</v>
          </cell>
        </row>
        <row r="164">
          <cell r="A164">
            <v>2.16</v>
          </cell>
          <cell r="B164" t="str">
            <v>물푸기</v>
          </cell>
          <cell r="C164" t="str">
            <v>시간</v>
          </cell>
          <cell r="D164">
            <v>112</v>
          </cell>
          <cell r="E164">
            <v>2654</v>
          </cell>
          <cell r="F164">
            <v>297248</v>
          </cell>
          <cell r="G164">
            <v>3000</v>
          </cell>
          <cell r="H164">
            <v>0</v>
          </cell>
          <cell r="I164">
            <v>3000</v>
          </cell>
          <cell r="J164">
            <v>336000</v>
          </cell>
          <cell r="K164">
            <v>1.1303692539562924</v>
          </cell>
          <cell r="L164">
            <v>10000</v>
          </cell>
          <cell r="M164">
            <v>1120000</v>
          </cell>
        </row>
        <row r="165">
          <cell r="A165">
            <v>2.17</v>
          </cell>
          <cell r="B165" t="str">
            <v>비계공(강관)</v>
          </cell>
          <cell r="C165" t="str">
            <v>m2</v>
          </cell>
          <cell r="D165">
            <v>19982</v>
          </cell>
          <cell r="E165">
            <v>7615</v>
          </cell>
          <cell r="F165">
            <v>152162930</v>
          </cell>
          <cell r="G165">
            <v>7000</v>
          </cell>
          <cell r="H165">
            <v>0</v>
          </cell>
          <cell r="I165">
            <v>7000</v>
          </cell>
          <cell r="J165">
            <v>139874000</v>
          </cell>
          <cell r="K165">
            <v>0.91923834537097837</v>
          </cell>
          <cell r="L165">
            <v>7000</v>
          </cell>
          <cell r="M165">
            <v>139874000</v>
          </cell>
        </row>
        <row r="166">
          <cell r="A166">
            <v>2.1800000000000002</v>
          </cell>
          <cell r="B166" t="str">
            <v>동바리공</v>
          </cell>
          <cell r="G166" t="str">
            <v xml:space="preserve"> </v>
          </cell>
          <cell r="H166">
            <v>0</v>
          </cell>
          <cell r="I166" t="str">
            <v xml:space="preserve"> </v>
          </cell>
          <cell r="J166">
            <v>0</v>
          </cell>
          <cell r="K166">
            <v>0</v>
          </cell>
          <cell r="M166">
            <v>0</v>
          </cell>
        </row>
        <row r="167">
          <cell r="A167" t="str">
            <v>b</v>
          </cell>
          <cell r="B167" t="str">
            <v>강관동바리</v>
          </cell>
          <cell r="C167" t="str">
            <v>공/m3</v>
          </cell>
          <cell r="D167">
            <v>25109</v>
          </cell>
          <cell r="E167">
            <v>6473</v>
          </cell>
          <cell r="F167">
            <v>162530557</v>
          </cell>
          <cell r="G167">
            <v>7000</v>
          </cell>
          <cell r="H167">
            <v>0</v>
          </cell>
          <cell r="I167">
            <v>7000</v>
          </cell>
          <cell r="J167">
            <v>175763000</v>
          </cell>
          <cell r="K167">
            <v>1.0814151089139503</v>
          </cell>
          <cell r="L167">
            <v>7000</v>
          </cell>
          <cell r="M167">
            <v>175763000</v>
          </cell>
        </row>
        <row r="168">
          <cell r="A168" t="str">
            <v>d</v>
          </cell>
          <cell r="B168" t="str">
            <v>강재동바리(4.5mx4.5m)</v>
          </cell>
          <cell r="C168" t="str">
            <v>m</v>
          </cell>
          <cell r="D168">
            <v>36</v>
          </cell>
          <cell r="E168">
            <v>1680017</v>
          </cell>
          <cell r="F168">
            <v>60480612</v>
          </cell>
          <cell r="G168">
            <v>1500000</v>
          </cell>
          <cell r="H168">
            <v>0</v>
          </cell>
          <cell r="I168">
            <v>1500000</v>
          </cell>
          <cell r="J168">
            <v>54000000</v>
          </cell>
          <cell r="K168">
            <v>0.89284810808462056</v>
          </cell>
          <cell r="L168">
            <v>900000</v>
          </cell>
          <cell r="M168">
            <v>32400000</v>
          </cell>
        </row>
        <row r="169">
          <cell r="A169" t="str">
            <v>E</v>
          </cell>
          <cell r="B169" t="str">
            <v>기 타 공</v>
          </cell>
          <cell r="G169" t="str">
            <v xml:space="preserve"> </v>
          </cell>
          <cell r="H169">
            <v>0</v>
          </cell>
          <cell r="I169" t="str">
            <v xml:space="preserve"> </v>
          </cell>
          <cell r="J169">
            <v>0</v>
          </cell>
          <cell r="K169">
            <v>0</v>
          </cell>
          <cell r="M169">
            <v>0</v>
          </cell>
        </row>
        <row r="170">
          <cell r="A170" t="str">
            <v>2.20</v>
          </cell>
          <cell r="B170" t="str">
            <v>수로보호공</v>
          </cell>
          <cell r="G170" t="str">
            <v xml:space="preserve"> </v>
          </cell>
          <cell r="H170">
            <v>0</v>
          </cell>
          <cell r="I170" t="str">
            <v xml:space="preserve"> </v>
          </cell>
          <cell r="J170">
            <v>0</v>
          </cell>
          <cell r="K170">
            <v>0</v>
          </cell>
          <cell r="M170">
            <v>0</v>
          </cell>
        </row>
        <row r="171">
          <cell r="A171" t="str">
            <v>a</v>
          </cell>
          <cell r="B171" t="str">
            <v>거푸집</v>
          </cell>
          <cell r="G171" t="str">
            <v xml:space="preserve"> </v>
          </cell>
          <cell r="H171">
            <v>0</v>
          </cell>
          <cell r="I171" t="str">
            <v xml:space="preserve"> </v>
          </cell>
          <cell r="J171">
            <v>0</v>
          </cell>
          <cell r="K171">
            <v>0</v>
          </cell>
          <cell r="M171">
            <v>0</v>
          </cell>
        </row>
        <row r="172">
          <cell r="A172" t="str">
            <v>a-2</v>
          </cell>
          <cell r="B172" t="str">
            <v>합판4회</v>
          </cell>
          <cell r="C172" t="str">
            <v>m2</v>
          </cell>
          <cell r="D172">
            <v>261</v>
          </cell>
          <cell r="E172">
            <v>14344</v>
          </cell>
          <cell r="F172">
            <v>3743784</v>
          </cell>
          <cell r="G172">
            <v>18000</v>
          </cell>
          <cell r="H172">
            <v>0</v>
          </cell>
          <cell r="I172">
            <v>18000</v>
          </cell>
          <cell r="J172">
            <v>4698000</v>
          </cell>
          <cell r="K172">
            <v>1.2548800892359175</v>
          </cell>
          <cell r="L172">
            <v>17000</v>
          </cell>
          <cell r="M172">
            <v>4437000</v>
          </cell>
        </row>
        <row r="173">
          <cell r="A173" t="str">
            <v>a-3</v>
          </cell>
          <cell r="B173" t="str">
            <v>합판6회</v>
          </cell>
          <cell r="C173" t="str">
            <v>m2</v>
          </cell>
          <cell r="D173">
            <v>166</v>
          </cell>
          <cell r="E173">
            <v>11730</v>
          </cell>
          <cell r="F173">
            <v>1947180</v>
          </cell>
          <cell r="G173">
            <v>15000</v>
          </cell>
          <cell r="H173">
            <v>0</v>
          </cell>
          <cell r="I173">
            <v>15000</v>
          </cell>
          <cell r="J173">
            <v>2490000</v>
          </cell>
          <cell r="K173">
            <v>1.2787723785166241</v>
          </cell>
          <cell r="L173">
            <v>16000</v>
          </cell>
          <cell r="M173">
            <v>2656000</v>
          </cell>
        </row>
        <row r="174">
          <cell r="A174" t="str">
            <v>b</v>
          </cell>
          <cell r="B174" t="str">
            <v>콘크리트</v>
          </cell>
          <cell r="G174" t="str">
            <v xml:space="preserve"> </v>
          </cell>
          <cell r="H174">
            <v>0</v>
          </cell>
          <cell r="I174" t="str">
            <v xml:space="preserve"> </v>
          </cell>
          <cell r="J174">
            <v>0</v>
          </cell>
          <cell r="K174">
            <v>0</v>
          </cell>
          <cell r="M174">
            <v>0</v>
          </cell>
        </row>
        <row r="175">
          <cell r="A175" t="str">
            <v>b-2</v>
          </cell>
          <cell r="B175" t="str">
            <v>3종 40m/m(무근)구입및타설</v>
          </cell>
          <cell r="C175" t="str">
            <v>m3</v>
          </cell>
          <cell r="D175">
            <v>1146</v>
          </cell>
          <cell r="E175">
            <v>17726</v>
          </cell>
          <cell r="F175">
            <v>20313996</v>
          </cell>
          <cell r="G175">
            <v>22000</v>
          </cell>
          <cell r="H175" t="str">
            <v>ERR</v>
          </cell>
          <cell r="I175">
            <v>63000</v>
          </cell>
          <cell r="J175">
            <v>25212000</v>
          </cell>
          <cell r="K175">
            <v>1.241114746699763</v>
          </cell>
          <cell r="L175">
            <v>15000</v>
          </cell>
          <cell r="M175">
            <v>17190000</v>
          </cell>
        </row>
        <row r="176">
          <cell r="A176" t="str">
            <v>b-3</v>
          </cell>
          <cell r="B176" t="str">
            <v>3종 40m/m(철근)구입및타설</v>
          </cell>
          <cell r="C176" t="str">
            <v>m3</v>
          </cell>
          <cell r="D176">
            <v>87</v>
          </cell>
          <cell r="E176">
            <v>19288</v>
          </cell>
          <cell r="F176">
            <v>1678056</v>
          </cell>
          <cell r="G176">
            <v>22000</v>
          </cell>
          <cell r="H176" t="str">
            <v>ERR</v>
          </cell>
          <cell r="I176">
            <v>63000</v>
          </cell>
          <cell r="J176">
            <v>1914000</v>
          </cell>
          <cell r="K176">
            <v>1.1406055578598091</v>
          </cell>
          <cell r="L176">
            <v>15000</v>
          </cell>
          <cell r="M176">
            <v>1305000</v>
          </cell>
        </row>
        <row r="177">
          <cell r="A177" t="str">
            <v>b-4</v>
          </cell>
          <cell r="B177" t="str">
            <v>5종 50m/m(무근)구입및타설</v>
          </cell>
          <cell r="C177" t="str">
            <v>m3</v>
          </cell>
          <cell r="D177">
            <v>121</v>
          </cell>
          <cell r="E177">
            <v>17088</v>
          </cell>
          <cell r="F177">
            <v>2067648</v>
          </cell>
          <cell r="G177">
            <v>22000</v>
          </cell>
          <cell r="H177" t="str">
            <v>ERR</v>
          </cell>
          <cell r="I177">
            <v>58000</v>
          </cell>
          <cell r="J177">
            <v>2662000</v>
          </cell>
          <cell r="K177">
            <v>1.2874531835205993</v>
          </cell>
          <cell r="L177">
            <v>15000</v>
          </cell>
          <cell r="M177">
            <v>1815000</v>
          </cell>
        </row>
        <row r="178">
          <cell r="A178" t="str">
            <v>c</v>
          </cell>
          <cell r="B178" t="str">
            <v>채움재</v>
          </cell>
          <cell r="C178" t="str">
            <v>m3</v>
          </cell>
          <cell r="D178">
            <v>470</v>
          </cell>
          <cell r="E178">
            <v>20724</v>
          </cell>
          <cell r="F178">
            <v>9740280</v>
          </cell>
          <cell r="G178">
            <v>16100</v>
          </cell>
          <cell r="H178">
            <v>0</v>
          </cell>
          <cell r="I178">
            <v>16100</v>
          </cell>
          <cell r="J178">
            <v>7567000</v>
          </cell>
          <cell r="K178">
            <v>0.7768770507624011</v>
          </cell>
          <cell r="L178">
            <v>4000</v>
          </cell>
          <cell r="M178">
            <v>1880000</v>
          </cell>
        </row>
        <row r="179">
          <cell r="A179" t="str">
            <v>d</v>
          </cell>
          <cell r="B179" t="str">
            <v>P.V.C 파이프(D= 50m/m)</v>
          </cell>
          <cell r="C179" t="str">
            <v>m</v>
          </cell>
          <cell r="D179">
            <v>235</v>
          </cell>
          <cell r="E179">
            <v>921</v>
          </cell>
          <cell r="F179">
            <v>216435</v>
          </cell>
          <cell r="G179">
            <v>1570</v>
          </cell>
          <cell r="H179">
            <v>0</v>
          </cell>
          <cell r="I179">
            <v>1570</v>
          </cell>
          <cell r="J179">
            <v>368950</v>
          </cell>
          <cell r="K179">
            <v>1.7046688382193269</v>
          </cell>
          <cell r="L179">
            <v>2000</v>
          </cell>
          <cell r="M179">
            <v>470000</v>
          </cell>
        </row>
        <row r="180">
          <cell r="A180" t="str">
            <v>f-1</v>
          </cell>
          <cell r="B180" t="str">
            <v>찰쌓기(0 - 3m)</v>
          </cell>
          <cell r="C180" t="str">
            <v>m2</v>
          </cell>
          <cell r="D180">
            <v>339</v>
          </cell>
          <cell r="E180">
            <v>14439</v>
          </cell>
          <cell r="F180">
            <v>4894821</v>
          </cell>
          <cell r="G180">
            <v>31180</v>
          </cell>
          <cell r="H180">
            <v>0</v>
          </cell>
          <cell r="I180">
            <v>31180</v>
          </cell>
          <cell r="J180">
            <v>10570020</v>
          </cell>
          <cell r="K180">
            <v>2.1594293233603437</v>
          </cell>
          <cell r="L180">
            <v>35000</v>
          </cell>
          <cell r="M180">
            <v>11865000</v>
          </cell>
        </row>
        <row r="181">
          <cell r="A181" t="str">
            <v>f-2</v>
          </cell>
          <cell r="B181" t="str">
            <v>찰쌓기(3 - 6m)</v>
          </cell>
          <cell r="C181" t="str">
            <v>m2</v>
          </cell>
          <cell r="D181">
            <v>334</v>
          </cell>
          <cell r="E181">
            <v>20396</v>
          </cell>
          <cell r="F181">
            <v>6812264</v>
          </cell>
          <cell r="G181">
            <v>36880</v>
          </cell>
          <cell r="H181">
            <v>0</v>
          </cell>
          <cell r="I181">
            <v>36880</v>
          </cell>
          <cell r="J181">
            <v>12317920</v>
          </cell>
          <cell r="K181">
            <v>1.8081976858207491</v>
          </cell>
          <cell r="L181">
            <v>45000</v>
          </cell>
          <cell r="M181">
            <v>15030000</v>
          </cell>
        </row>
        <row r="182">
          <cell r="A182" t="str">
            <v>h</v>
          </cell>
          <cell r="B182" t="str">
            <v>철근가공조립(간단)</v>
          </cell>
          <cell r="C182" t="str">
            <v>TON</v>
          </cell>
          <cell r="D182">
            <v>2.0910000000000002</v>
          </cell>
          <cell r="E182">
            <v>243567</v>
          </cell>
          <cell r="F182">
            <v>509298</v>
          </cell>
          <cell r="G182">
            <v>220000</v>
          </cell>
          <cell r="H182">
            <v>0</v>
          </cell>
          <cell r="I182">
            <v>220000</v>
          </cell>
          <cell r="J182">
            <v>460020</v>
          </cell>
          <cell r="K182">
            <v>0.90324328781970475</v>
          </cell>
          <cell r="L182">
            <v>230000</v>
          </cell>
          <cell r="M182">
            <v>480930</v>
          </cell>
        </row>
        <row r="183">
          <cell r="A183">
            <v>2.21</v>
          </cell>
          <cell r="B183" t="str">
            <v>콘크리트다이크</v>
          </cell>
          <cell r="G183" t="str">
            <v xml:space="preserve"> </v>
          </cell>
          <cell r="H183">
            <v>0</v>
          </cell>
          <cell r="I183" t="str">
            <v xml:space="preserve"> </v>
          </cell>
          <cell r="J183">
            <v>0</v>
          </cell>
          <cell r="K183">
            <v>0</v>
          </cell>
          <cell r="M183">
            <v>0</v>
          </cell>
        </row>
        <row r="184">
          <cell r="A184" t="str">
            <v>a</v>
          </cell>
          <cell r="B184" t="str">
            <v>기계타설</v>
          </cell>
          <cell r="C184" t="str">
            <v>m</v>
          </cell>
          <cell r="D184">
            <v>20799</v>
          </cell>
          <cell r="E184">
            <v>1048</v>
          </cell>
          <cell r="F184">
            <v>21797352</v>
          </cell>
          <cell r="G184">
            <v>4680</v>
          </cell>
          <cell r="H184" t="str">
            <v>ERR</v>
          </cell>
          <cell r="I184">
            <v>5040</v>
          </cell>
          <cell r="J184">
            <v>97339320</v>
          </cell>
          <cell r="K184">
            <v>4.4656488549618318</v>
          </cell>
          <cell r="L184">
            <v>6500</v>
          </cell>
          <cell r="M184">
            <v>135193500</v>
          </cell>
        </row>
        <row r="185">
          <cell r="A185" t="str">
            <v>b</v>
          </cell>
          <cell r="B185" t="str">
            <v>프리케스트</v>
          </cell>
          <cell r="C185" t="str">
            <v>m</v>
          </cell>
          <cell r="D185">
            <v>1346</v>
          </cell>
          <cell r="E185">
            <v>10827</v>
          </cell>
          <cell r="F185">
            <v>14573142</v>
          </cell>
          <cell r="G185">
            <v>12080</v>
          </cell>
          <cell r="H185" t="str">
            <v>ERR</v>
          </cell>
          <cell r="I185">
            <v>13420</v>
          </cell>
          <cell r="J185">
            <v>16259680</v>
          </cell>
          <cell r="K185">
            <v>1.1157291955296942</v>
          </cell>
          <cell r="L185">
            <v>12000</v>
          </cell>
          <cell r="M185">
            <v>16152000</v>
          </cell>
        </row>
        <row r="186">
          <cell r="A186">
            <v>2.2200000000000002</v>
          </cell>
          <cell r="B186" t="str">
            <v>소단배수로</v>
          </cell>
          <cell r="G186" t="str">
            <v xml:space="preserve"> </v>
          </cell>
          <cell r="H186">
            <v>0</v>
          </cell>
          <cell r="I186" t="str">
            <v xml:space="preserve"> 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a</v>
          </cell>
          <cell r="B187" t="str">
            <v>형식-1(암구간;L형 측구)</v>
          </cell>
          <cell r="C187" t="str">
            <v>m</v>
          </cell>
          <cell r="D187">
            <v>2391</v>
          </cell>
          <cell r="E187">
            <v>11906</v>
          </cell>
          <cell r="F187">
            <v>28467246</v>
          </cell>
          <cell r="G187">
            <v>11580</v>
          </cell>
          <cell r="H187" t="str">
            <v>ERR</v>
          </cell>
          <cell r="I187">
            <v>12710</v>
          </cell>
          <cell r="J187">
            <v>27687780</v>
          </cell>
          <cell r="K187">
            <v>0.97261884763984541</v>
          </cell>
          <cell r="L187">
            <v>40000</v>
          </cell>
          <cell r="M187">
            <v>95640000</v>
          </cell>
        </row>
        <row r="188">
          <cell r="A188" t="str">
            <v>b</v>
          </cell>
          <cell r="B188" t="str">
            <v>형식-1(토사구간;PE반원형)</v>
          </cell>
          <cell r="C188" t="str">
            <v>m</v>
          </cell>
          <cell r="D188">
            <v>203</v>
          </cell>
          <cell r="E188">
            <v>11406</v>
          </cell>
          <cell r="F188">
            <v>2315418</v>
          </cell>
          <cell r="G188">
            <v>8380</v>
          </cell>
          <cell r="H188" t="str">
            <v>ERR</v>
          </cell>
          <cell r="I188">
            <v>13530</v>
          </cell>
          <cell r="J188">
            <v>1701140</v>
          </cell>
          <cell r="K188">
            <v>0.73470103454322289</v>
          </cell>
          <cell r="L188">
            <v>70000</v>
          </cell>
          <cell r="M188">
            <v>14210000</v>
          </cell>
        </row>
        <row r="189">
          <cell r="A189">
            <v>2.23</v>
          </cell>
          <cell r="B189" t="str">
            <v>길어깨다이크집수거</v>
          </cell>
          <cell r="G189" t="str">
            <v xml:space="preserve"> </v>
          </cell>
          <cell r="H189">
            <v>0</v>
          </cell>
          <cell r="I189" t="str">
            <v xml:space="preserve"> </v>
          </cell>
          <cell r="J189">
            <v>0</v>
          </cell>
          <cell r="K189">
            <v>0</v>
          </cell>
          <cell r="M189">
            <v>0</v>
          </cell>
        </row>
        <row r="190">
          <cell r="A190" t="str">
            <v>a</v>
          </cell>
          <cell r="B190" t="str">
            <v>형식-1(L형)</v>
          </cell>
          <cell r="C190" t="str">
            <v>개</v>
          </cell>
          <cell r="D190">
            <v>226</v>
          </cell>
          <cell r="E190">
            <v>93439</v>
          </cell>
          <cell r="F190">
            <v>21117214</v>
          </cell>
          <cell r="G190">
            <v>91480</v>
          </cell>
          <cell r="H190" t="str">
            <v>ERR</v>
          </cell>
          <cell r="I190">
            <v>95230</v>
          </cell>
          <cell r="J190">
            <v>20674480</v>
          </cell>
          <cell r="K190">
            <v>0.97903445028307234</v>
          </cell>
          <cell r="L190">
            <v>120000</v>
          </cell>
          <cell r="M190">
            <v>27120000</v>
          </cell>
        </row>
        <row r="191">
          <cell r="A191" t="str">
            <v>b</v>
          </cell>
          <cell r="B191" t="str">
            <v>형식-2(T형)</v>
          </cell>
          <cell r="C191" t="str">
            <v>개</v>
          </cell>
          <cell r="D191">
            <v>16</v>
          </cell>
          <cell r="E191">
            <v>149323</v>
          </cell>
          <cell r="F191">
            <v>2389168</v>
          </cell>
          <cell r="G191">
            <v>171900</v>
          </cell>
          <cell r="H191" t="str">
            <v>ERR</v>
          </cell>
          <cell r="I191">
            <v>178900</v>
          </cell>
          <cell r="J191">
            <v>2750400</v>
          </cell>
          <cell r="K191">
            <v>1.1511957300616784</v>
          </cell>
          <cell r="L191">
            <v>150000</v>
          </cell>
          <cell r="M191">
            <v>2400000</v>
          </cell>
        </row>
        <row r="192">
          <cell r="A192">
            <v>2.2400000000000002</v>
          </cell>
          <cell r="B192" t="str">
            <v>도수로설치공</v>
          </cell>
          <cell r="G192" t="str">
            <v xml:space="preserve"> </v>
          </cell>
          <cell r="H192">
            <v>0</v>
          </cell>
          <cell r="I192" t="str">
            <v xml:space="preserve"> </v>
          </cell>
          <cell r="J192">
            <v>0</v>
          </cell>
          <cell r="K192">
            <v>0</v>
          </cell>
          <cell r="M192">
            <v>0</v>
          </cell>
        </row>
        <row r="193">
          <cell r="A193" t="str">
            <v>a</v>
          </cell>
          <cell r="B193" t="str">
            <v>거푸집</v>
          </cell>
          <cell r="C193" t="str">
            <v xml:space="preserve"> </v>
          </cell>
          <cell r="G193" t="str">
            <v xml:space="preserve"> </v>
          </cell>
          <cell r="H193">
            <v>0</v>
          </cell>
          <cell r="I193" t="str">
            <v xml:space="preserve"> </v>
          </cell>
          <cell r="J193">
            <v>0</v>
          </cell>
          <cell r="K193">
            <v>0</v>
          </cell>
          <cell r="M193">
            <v>0</v>
          </cell>
        </row>
        <row r="194">
          <cell r="A194" t="str">
            <v>a-1</v>
          </cell>
          <cell r="B194" t="str">
            <v>합판3회</v>
          </cell>
          <cell r="C194" t="str">
            <v>m2</v>
          </cell>
          <cell r="D194">
            <v>81</v>
          </cell>
          <cell r="E194">
            <v>16812</v>
          </cell>
          <cell r="F194">
            <v>1361772</v>
          </cell>
          <cell r="G194">
            <v>19000</v>
          </cell>
          <cell r="H194">
            <v>0</v>
          </cell>
          <cell r="I194">
            <v>19000</v>
          </cell>
          <cell r="J194">
            <v>1539000</v>
          </cell>
          <cell r="K194">
            <v>1.1301451344277897</v>
          </cell>
          <cell r="L194">
            <v>18000</v>
          </cell>
          <cell r="M194">
            <v>1458000</v>
          </cell>
        </row>
        <row r="195">
          <cell r="A195" t="str">
            <v>a-2</v>
          </cell>
          <cell r="B195" t="str">
            <v>합판4회</v>
          </cell>
          <cell r="C195" t="str">
            <v>m2</v>
          </cell>
          <cell r="D195">
            <v>5956</v>
          </cell>
          <cell r="E195">
            <v>14344</v>
          </cell>
          <cell r="F195">
            <v>85432864</v>
          </cell>
          <cell r="G195">
            <v>18000</v>
          </cell>
          <cell r="H195">
            <v>0</v>
          </cell>
          <cell r="I195">
            <v>18000</v>
          </cell>
          <cell r="J195">
            <v>107208000</v>
          </cell>
          <cell r="K195">
            <v>1.2548800892359175</v>
          </cell>
          <cell r="L195">
            <v>17000</v>
          </cell>
          <cell r="M195">
            <v>101252000</v>
          </cell>
        </row>
        <row r="196">
          <cell r="A196" t="str">
            <v>b</v>
          </cell>
          <cell r="B196" t="str">
            <v>철근가공조립(간단)</v>
          </cell>
          <cell r="C196" t="str">
            <v>TON</v>
          </cell>
          <cell r="D196">
            <v>44.098999999999997</v>
          </cell>
          <cell r="E196">
            <v>243567</v>
          </cell>
          <cell r="F196">
            <v>10741061</v>
          </cell>
          <cell r="G196">
            <v>220000</v>
          </cell>
          <cell r="H196">
            <v>0</v>
          </cell>
          <cell r="I196">
            <v>220000</v>
          </cell>
          <cell r="J196">
            <v>9701780</v>
          </cell>
          <cell r="K196">
            <v>0.90324224022189237</v>
          </cell>
          <cell r="L196">
            <v>230000</v>
          </cell>
          <cell r="M196">
            <v>10142770</v>
          </cell>
        </row>
        <row r="197">
          <cell r="A197" t="str">
            <v>c-1</v>
          </cell>
          <cell r="B197" t="str">
            <v>철근(VIB제외):con'c3종</v>
          </cell>
          <cell r="C197" t="str">
            <v>m3</v>
          </cell>
          <cell r="D197">
            <v>253</v>
          </cell>
          <cell r="E197">
            <v>17774</v>
          </cell>
          <cell r="F197">
            <v>4496822</v>
          </cell>
          <cell r="G197">
            <v>22000</v>
          </cell>
          <cell r="H197" t="str">
            <v>ERR</v>
          </cell>
          <cell r="I197">
            <v>64000</v>
          </cell>
          <cell r="J197">
            <v>5566000</v>
          </cell>
          <cell r="K197">
            <v>1.2377630246427367</v>
          </cell>
          <cell r="L197">
            <v>20000</v>
          </cell>
          <cell r="M197">
            <v>5060000</v>
          </cell>
        </row>
        <row r="198">
          <cell r="A198" t="str">
            <v>c-2</v>
          </cell>
          <cell r="B198" t="str">
            <v>소형(VIB제외);con'c3종</v>
          </cell>
          <cell r="C198" t="str">
            <v>m3</v>
          </cell>
          <cell r="D198">
            <v>508</v>
          </cell>
          <cell r="E198">
            <v>26516</v>
          </cell>
          <cell r="F198">
            <v>13470128</v>
          </cell>
          <cell r="G198">
            <v>22000</v>
          </cell>
          <cell r="H198" t="str">
            <v>ERR</v>
          </cell>
          <cell r="I198">
            <v>64000</v>
          </cell>
          <cell r="J198">
            <v>11176000</v>
          </cell>
          <cell r="K198">
            <v>0.82968773570674315</v>
          </cell>
          <cell r="L198">
            <v>20000</v>
          </cell>
          <cell r="M198">
            <v>10160000</v>
          </cell>
        </row>
        <row r="199">
          <cell r="A199" t="str">
            <v>d-1</v>
          </cell>
          <cell r="B199" t="str">
            <v>철근(VIB제외):con'c3종</v>
          </cell>
          <cell r="C199" t="str">
            <v>m3</v>
          </cell>
          <cell r="D199">
            <v>11</v>
          </cell>
          <cell r="E199">
            <v>19164</v>
          </cell>
          <cell r="F199">
            <v>210804</v>
          </cell>
          <cell r="G199">
            <v>22000</v>
          </cell>
          <cell r="H199" t="str">
            <v>ERR</v>
          </cell>
          <cell r="I199">
            <v>63000</v>
          </cell>
          <cell r="J199">
            <v>242000</v>
          </cell>
          <cell r="K199">
            <v>1.147985806720935</v>
          </cell>
          <cell r="L199">
            <v>20000</v>
          </cell>
          <cell r="M199">
            <v>220000</v>
          </cell>
        </row>
        <row r="200">
          <cell r="A200" t="str">
            <v>d-2</v>
          </cell>
          <cell r="B200" t="str">
            <v>소형(VIB제외);con'c3종</v>
          </cell>
          <cell r="C200" t="str">
            <v>m3</v>
          </cell>
          <cell r="D200">
            <v>119</v>
          </cell>
          <cell r="E200">
            <v>27905</v>
          </cell>
          <cell r="F200">
            <v>3320695</v>
          </cell>
          <cell r="G200">
            <v>22000</v>
          </cell>
          <cell r="H200" t="str">
            <v>ERR</v>
          </cell>
          <cell r="I200">
            <v>63000</v>
          </cell>
          <cell r="J200">
            <v>2618000</v>
          </cell>
          <cell r="K200">
            <v>0.78838917756674431</v>
          </cell>
          <cell r="L200">
            <v>20000</v>
          </cell>
          <cell r="M200">
            <v>2380000</v>
          </cell>
        </row>
        <row r="201">
          <cell r="A201">
            <v>2.25</v>
          </cell>
          <cell r="B201" t="str">
            <v>노면배수공</v>
          </cell>
          <cell r="G201" t="str">
            <v xml:space="preserve"> </v>
          </cell>
          <cell r="H201">
            <v>0</v>
          </cell>
          <cell r="I201" t="str">
            <v xml:space="preserve"> 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a</v>
          </cell>
          <cell r="B202" t="str">
            <v>중분대 횡배수관(D=300m/m)</v>
          </cell>
          <cell r="C202" t="str">
            <v>m</v>
          </cell>
          <cell r="D202">
            <v>367</v>
          </cell>
          <cell r="E202">
            <v>38844</v>
          </cell>
          <cell r="F202">
            <v>14255748</v>
          </cell>
          <cell r="G202">
            <v>35110</v>
          </cell>
          <cell r="H202">
            <v>0</v>
          </cell>
          <cell r="I202">
            <v>35110</v>
          </cell>
          <cell r="J202">
            <v>12885370</v>
          </cell>
          <cell r="K202">
            <v>0.90387189784780142</v>
          </cell>
          <cell r="L202">
            <v>18000</v>
          </cell>
          <cell r="M202">
            <v>6606000</v>
          </cell>
        </row>
        <row r="203">
          <cell r="A203" t="str">
            <v>2-25-B</v>
          </cell>
          <cell r="B203" t="str">
            <v>종배수관-중분대,L형측구</v>
          </cell>
          <cell r="G203" t="str">
            <v xml:space="preserve"> </v>
          </cell>
          <cell r="H203">
            <v>0</v>
          </cell>
          <cell r="I203" t="str">
            <v xml:space="preserve"> 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A204" t="str">
            <v>b-1</v>
          </cell>
          <cell r="B204" t="str">
            <v>D =  300m/m</v>
          </cell>
          <cell r="C204" t="str">
            <v>m</v>
          </cell>
          <cell r="D204">
            <v>5224</v>
          </cell>
          <cell r="E204">
            <v>20663</v>
          </cell>
          <cell r="F204">
            <v>107943512</v>
          </cell>
          <cell r="G204">
            <v>8050</v>
          </cell>
          <cell r="H204" t="str">
            <v>ERR</v>
          </cell>
          <cell r="I204">
            <v>18760</v>
          </cell>
          <cell r="J204">
            <v>42053200</v>
          </cell>
          <cell r="K204">
            <v>0.38958524899578956</v>
          </cell>
          <cell r="L204">
            <v>12000</v>
          </cell>
          <cell r="M204">
            <v>62688000</v>
          </cell>
        </row>
        <row r="205">
          <cell r="A205" t="str">
            <v>b-2</v>
          </cell>
          <cell r="B205" t="str">
            <v>D =  450m/m</v>
          </cell>
          <cell r="C205" t="str">
            <v>m</v>
          </cell>
          <cell r="D205">
            <v>1124</v>
          </cell>
          <cell r="E205">
            <v>25618</v>
          </cell>
          <cell r="F205">
            <v>28794632</v>
          </cell>
          <cell r="G205">
            <v>10980</v>
          </cell>
          <cell r="H205" t="str">
            <v>ERR</v>
          </cell>
          <cell r="I205">
            <v>23760</v>
          </cell>
          <cell r="J205">
            <v>12341520</v>
          </cell>
          <cell r="K205">
            <v>0.42860488718869544</v>
          </cell>
          <cell r="L205">
            <v>16000</v>
          </cell>
          <cell r="M205">
            <v>17984000</v>
          </cell>
        </row>
        <row r="206">
          <cell r="A206" t="str">
            <v>b-3</v>
          </cell>
          <cell r="B206" t="str">
            <v>D =  600m/m</v>
          </cell>
          <cell r="C206" t="str">
            <v>m</v>
          </cell>
          <cell r="D206">
            <v>4044</v>
          </cell>
          <cell r="E206">
            <v>43554</v>
          </cell>
          <cell r="F206">
            <v>176132376</v>
          </cell>
          <cell r="G206">
            <v>17820</v>
          </cell>
          <cell r="H206" t="str">
            <v>ERR</v>
          </cell>
          <cell r="I206">
            <v>39240</v>
          </cell>
          <cell r="J206">
            <v>72064080</v>
          </cell>
          <cell r="K206">
            <v>0.40914726546356245</v>
          </cell>
          <cell r="L206">
            <v>20000</v>
          </cell>
          <cell r="M206">
            <v>80880000</v>
          </cell>
        </row>
        <row r="207">
          <cell r="A207" t="str">
            <v>b-5</v>
          </cell>
          <cell r="B207" t="str">
            <v>D =  1000m/m</v>
          </cell>
          <cell r="C207" t="str">
            <v>m</v>
          </cell>
          <cell r="D207">
            <v>426</v>
          </cell>
          <cell r="E207">
            <v>97034</v>
          </cell>
          <cell r="F207">
            <v>41336484</v>
          </cell>
          <cell r="G207">
            <v>32680</v>
          </cell>
          <cell r="H207" t="str">
            <v>ERR</v>
          </cell>
          <cell r="I207">
            <v>93240</v>
          </cell>
          <cell r="J207">
            <v>13921680</v>
          </cell>
          <cell r="K207">
            <v>0.33678916668384279</v>
          </cell>
          <cell r="L207">
            <v>60000</v>
          </cell>
          <cell r="M207">
            <v>25560000</v>
          </cell>
        </row>
        <row r="208">
          <cell r="A208" t="str">
            <v>b-6</v>
          </cell>
          <cell r="B208" t="str">
            <v>D =  1200m/m</v>
          </cell>
          <cell r="C208" t="str">
            <v>m</v>
          </cell>
          <cell r="D208">
            <v>10</v>
          </cell>
          <cell r="E208">
            <v>140363</v>
          </cell>
          <cell r="F208">
            <v>1403630</v>
          </cell>
          <cell r="G208">
            <v>48970</v>
          </cell>
          <cell r="H208" t="str">
            <v>ERR</v>
          </cell>
          <cell r="I208">
            <v>133840</v>
          </cell>
          <cell r="J208">
            <v>489700</v>
          </cell>
          <cell r="K208">
            <v>0.34888111539365785</v>
          </cell>
          <cell r="L208">
            <v>80000</v>
          </cell>
          <cell r="M208">
            <v>800000</v>
          </cell>
        </row>
        <row r="209">
          <cell r="A209" t="str">
            <v>c</v>
          </cell>
          <cell r="B209" t="str">
            <v>중분대 집수정</v>
          </cell>
          <cell r="G209" t="str">
            <v xml:space="preserve"> </v>
          </cell>
          <cell r="H209">
            <v>0</v>
          </cell>
          <cell r="I209" t="str">
            <v xml:space="preserve"> </v>
          </cell>
          <cell r="J209">
            <v>0</v>
          </cell>
          <cell r="K209">
            <v>0</v>
          </cell>
          <cell r="M209">
            <v>0</v>
          </cell>
        </row>
        <row r="210">
          <cell r="A210" t="str">
            <v>c-1</v>
          </cell>
          <cell r="B210" t="str">
            <v>형식 - 1 (양종방향)</v>
          </cell>
          <cell r="C210" t="str">
            <v>개</v>
          </cell>
          <cell r="D210">
            <v>272</v>
          </cell>
          <cell r="E210">
            <v>205291</v>
          </cell>
          <cell r="F210">
            <v>55839152</v>
          </cell>
          <cell r="G210">
            <v>224070</v>
          </cell>
          <cell r="H210" t="str">
            <v>ERR</v>
          </cell>
          <cell r="I210">
            <v>252280</v>
          </cell>
          <cell r="J210">
            <v>60947040</v>
          </cell>
          <cell r="K210">
            <v>1.0914750281307997</v>
          </cell>
          <cell r="L210">
            <v>220000</v>
          </cell>
          <cell r="M210">
            <v>59840000</v>
          </cell>
        </row>
        <row r="211">
          <cell r="A211" t="str">
            <v>c-2</v>
          </cell>
          <cell r="B211" t="str">
            <v>형식 - 1 (양종방향)</v>
          </cell>
          <cell r="C211" t="str">
            <v>개</v>
          </cell>
          <cell r="D211">
            <v>25</v>
          </cell>
          <cell r="E211">
            <v>200681</v>
          </cell>
          <cell r="F211">
            <v>5017025</v>
          </cell>
          <cell r="G211">
            <v>220120</v>
          </cell>
          <cell r="H211" t="str">
            <v>ERR</v>
          </cell>
          <cell r="I211">
            <v>247640</v>
          </cell>
          <cell r="J211">
            <v>5503000</v>
          </cell>
          <cell r="K211">
            <v>1.0968651740822499</v>
          </cell>
          <cell r="L211">
            <v>220000</v>
          </cell>
          <cell r="M211">
            <v>5500000</v>
          </cell>
        </row>
        <row r="212">
          <cell r="A212" t="str">
            <v>c-3</v>
          </cell>
          <cell r="B212" t="str">
            <v>형식 - 1 (양종방향)</v>
          </cell>
          <cell r="C212" t="str">
            <v>개</v>
          </cell>
          <cell r="D212">
            <v>1</v>
          </cell>
          <cell r="E212">
            <v>196060</v>
          </cell>
          <cell r="F212">
            <v>196060</v>
          </cell>
          <cell r="G212">
            <v>216160</v>
          </cell>
          <cell r="H212" t="str">
            <v>ERR</v>
          </cell>
          <cell r="I212">
            <v>243280</v>
          </cell>
          <cell r="J212">
            <v>216160</v>
          </cell>
          <cell r="K212">
            <v>1.1025196368458634</v>
          </cell>
          <cell r="L212">
            <v>220000</v>
          </cell>
          <cell r="M212">
            <v>220000</v>
          </cell>
        </row>
        <row r="213">
          <cell r="A213">
            <v>2.2599999999999998</v>
          </cell>
          <cell r="B213" t="str">
            <v>용배수로</v>
          </cell>
          <cell r="G213" t="str">
            <v xml:space="preserve"> </v>
          </cell>
          <cell r="H213">
            <v>0</v>
          </cell>
          <cell r="I213" t="str">
            <v xml:space="preserve"> </v>
          </cell>
          <cell r="J213">
            <v>0</v>
          </cell>
          <cell r="K213">
            <v>0</v>
          </cell>
          <cell r="M213">
            <v>0</v>
          </cell>
        </row>
        <row r="214">
          <cell r="A214" t="str">
            <v>b</v>
          </cell>
          <cell r="B214" t="str">
            <v>거푸집</v>
          </cell>
          <cell r="G214" t="str">
            <v xml:space="preserve"> </v>
          </cell>
          <cell r="H214">
            <v>0</v>
          </cell>
          <cell r="I214" t="str">
            <v xml:space="preserve"> </v>
          </cell>
          <cell r="J214">
            <v>0</v>
          </cell>
          <cell r="K214">
            <v>0</v>
          </cell>
          <cell r="M214">
            <v>0</v>
          </cell>
        </row>
        <row r="215">
          <cell r="A215" t="str">
            <v>b-1</v>
          </cell>
          <cell r="B215" t="str">
            <v>합판 3회</v>
          </cell>
          <cell r="C215" t="str">
            <v>m2</v>
          </cell>
          <cell r="D215">
            <v>674</v>
          </cell>
          <cell r="E215">
            <v>16812</v>
          </cell>
          <cell r="F215">
            <v>11331288</v>
          </cell>
          <cell r="G215">
            <v>19000</v>
          </cell>
          <cell r="H215">
            <v>0</v>
          </cell>
          <cell r="I215">
            <v>19000</v>
          </cell>
          <cell r="J215">
            <v>12806000</v>
          </cell>
          <cell r="K215">
            <v>1.1301451344277897</v>
          </cell>
          <cell r="L215">
            <v>18000</v>
          </cell>
          <cell r="M215">
            <v>12132000</v>
          </cell>
        </row>
        <row r="216">
          <cell r="A216" t="str">
            <v>b-2</v>
          </cell>
          <cell r="B216" t="str">
            <v>합판 4회</v>
          </cell>
          <cell r="C216" t="str">
            <v>m2</v>
          </cell>
          <cell r="D216">
            <v>736</v>
          </cell>
          <cell r="E216">
            <v>14344</v>
          </cell>
          <cell r="F216">
            <v>10557184</v>
          </cell>
          <cell r="G216">
            <v>18000</v>
          </cell>
          <cell r="H216">
            <v>0</v>
          </cell>
          <cell r="I216">
            <v>18000</v>
          </cell>
          <cell r="J216">
            <v>13248000</v>
          </cell>
          <cell r="K216">
            <v>1.2548800892359175</v>
          </cell>
          <cell r="L216">
            <v>17000</v>
          </cell>
          <cell r="M216">
            <v>12512000</v>
          </cell>
        </row>
        <row r="217">
          <cell r="A217" t="str">
            <v>c</v>
          </cell>
          <cell r="B217" t="str">
            <v>철근가공조립(보통)</v>
          </cell>
          <cell r="C217" t="str">
            <v>TON</v>
          </cell>
          <cell r="D217">
            <v>24.202000000000002</v>
          </cell>
          <cell r="E217">
            <v>336241</v>
          </cell>
          <cell r="F217">
            <v>8137704</v>
          </cell>
          <cell r="G217">
            <v>240000</v>
          </cell>
          <cell r="H217">
            <v>0</v>
          </cell>
          <cell r="I217">
            <v>240000</v>
          </cell>
          <cell r="J217">
            <v>5808480</v>
          </cell>
          <cell r="K217">
            <v>0.71377381138463625</v>
          </cell>
          <cell r="L217">
            <v>230000</v>
          </cell>
          <cell r="M217">
            <v>5566460</v>
          </cell>
        </row>
        <row r="218">
          <cell r="A218" t="str">
            <v>f</v>
          </cell>
          <cell r="B218" t="str">
            <v>콘크리트</v>
          </cell>
          <cell r="G218" t="str">
            <v xml:space="preserve"> </v>
          </cell>
          <cell r="H218">
            <v>0</v>
          </cell>
          <cell r="I218" t="str">
            <v xml:space="preserve"> </v>
          </cell>
          <cell r="J218">
            <v>0</v>
          </cell>
          <cell r="K218">
            <v>0</v>
          </cell>
          <cell r="M218">
            <v>0</v>
          </cell>
        </row>
        <row r="219">
          <cell r="A219" t="str">
            <v>f-1</v>
          </cell>
          <cell r="B219" t="str">
            <v>2종 32m/m (생산 및 타설)</v>
          </cell>
          <cell r="C219" t="str">
            <v>m3</v>
          </cell>
          <cell r="D219">
            <v>263</v>
          </cell>
          <cell r="E219">
            <v>28836</v>
          </cell>
          <cell r="F219">
            <v>7583868</v>
          </cell>
          <cell r="G219">
            <v>22000</v>
          </cell>
          <cell r="H219" t="str">
            <v>ERR</v>
          </cell>
          <cell r="I219">
            <v>31050</v>
          </cell>
          <cell r="J219">
            <v>5786000</v>
          </cell>
          <cell r="K219">
            <v>0.76293521986405877</v>
          </cell>
          <cell r="L219">
            <v>15000</v>
          </cell>
          <cell r="M219">
            <v>3945000</v>
          </cell>
        </row>
        <row r="220">
          <cell r="A220" t="str">
            <v>f-4</v>
          </cell>
          <cell r="B220" t="str">
            <v>5종 50m/m (구입 및 타설)</v>
          </cell>
          <cell r="C220" t="str">
            <v>m3</v>
          </cell>
          <cell r="D220">
            <v>31</v>
          </cell>
          <cell r="E220">
            <v>17088</v>
          </cell>
          <cell r="F220">
            <v>529728</v>
          </cell>
          <cell r="G220">
            <v>22000</v>
          </cell>
          <cell r="H220" t="str">
            <v>ERR</v>
          </cell>
          <cell r="I220">
            <v>58000</v>
          </cell>
          <cell r="J220">
            <v>682000</v>
          </cell>
          <cell r="K220">
            <v>1.2874531835205993</v>
          </cell>
          <cell r="L220">
            <v>15000</v>
          </cell>
          <cell r="M220">
            <v>465000</v>
          </cell>
        </row>
        <row r="221">
          <cell r="B221" t="str">
            <v>소   계 (배수공구조물)</v>
          </cell>
          <cell r="F221">
            <v>7753897165</v>
          </cell>
          <cell r="J221">
            <v>6382728585</v>
          </cell>
          <cell r="K221">
            <v>0.8231639457137423</v>
          </cell>
          <cell r="M221">
            <v>6562213310</v>
          </cell>
        </row>
        <row r="222">
          <cell r="B222" t="str">
            <v>직접공사비 계</v>
          </cell>
          <cell r="F222">
            <v>29073580030</v>
          </cell>
          <cell r="J222">
            <v>20998993135</v>
          </cell>
          <cell r="K222">
            <v>0.72227063586018236</v>
          </cell>
          <cell r="M222">
            <v>19373678460</v>
          </cell>
        </row>
        <row r="223">
          <cell r="F223" t="str">
            <v xml:space="preserve"> </v>
          </cell>
          <cell r="K223">
            <v>0</v>
          </cell>
          <cell r="M223" t="str">
            <v xml:space="preserve"> </v>
          </cell>
        </row>
        <row r="224">
          <cell r="B224" t="str">
            <v>안전관리비</v>
          </cell>
          <cell r="E224">
            <v>1.5199999999999998E-2</v>
          </cell>
          <cell r="F224">
            <v>441918416.45599997</v>
          </cell>
          <cell r="G224">
            <v>0.01</v>
          </cell>
          <cell r="I224">
            <v>5.0000000000000001E-3</v>
          </cell>
          <cell r="J224">
            <v>209989931</v>
          </cell>
          <cell r="K224">
            <v>0.47517804911601336</v>
          </cell>
          <cell r="M224">
            <v>356321540</v>
          </cell>
        </row>
      </sheetData>
      <sheetData sheetId="1" refreshError="1"/>
      <sheetData sheetId="2" refreshError="1"/>
      <sheetData sheetId="3"/>
      <sheetData sheetId="4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Sheet1"/>
      <sheetName val="5.전사투자계획종함안"/>
      <sheetName val="태화42 "/>
      <sheetName val="JUCKEYK"/>
      <sheetName val="노임"/>
      <sheetName val="기둥(원형)"/>
      <sheetName val="Q-ty-1"/>
      <sheetName val="내역서"/>
      <sheetName val="인건비"/>
      <sheetName val="직노"/>
      <sheetName val="대공종"/>
      <sheetName val="woo(mac)"/>
      <sheetName val="3.바닥판설계"/>
      <sheetName val="3차설계"/>
      <sheetName val="일위"/>
      <sheetName val="합계금액"/>
      <sheetName val="단가비교표"/>
      <sheetName val="설계조건"/>
      <sheetName val="工완성공사율"/>
      <sheetName val="인건-측정"/>
      <sheetName val="옹벽"/>
      <sheetName val="내역서적용수량 (지방도893)"/>
      <sheetName val="DATA"/>
      <sheetName val="COVER"/>
      <sheetName val="정부노임단가"/>
      <sheetName val="과천MAIN"/>
      <sheetName val="#REF"/>
      <sheetName val="Sheet1 (2)"/>
      <sheetName val="전체도급"/>
      <sheetName val="터널조도"/>
      <sheetName val="3BL공동구 수량"/>
      <sheetName val="수안보-MBR1"/>
      <sheetName val="하수급견적대비"/>
      <sheetName val="기초자료"/>
      <sheetName val="STBOX"/>
      <sheetName val="단위중량"/>
      <sheetName val="터파기및재료"/>
      <sheetName val="부대내역"/>
      <sheetName val="03하반기내역서"/>
      <sheetName val="04상반기"/>
      <sheetName val="JUCK"/>
      <sheetName val="내역"/>
      <sheetName val="POOM_MOTO"/>
      <sheetName val="POOM_MOTO2"/>
      <sheetName val="평가데이터"/>
      <sheetName val="공사진행"/>
      <sheetName val="Sheet2"/>
      <sheetName val="실행철강하도"/>
      <sheetName val="ABUT수량-A1"/>
      <sheetName val="원형1호맨홀토공수량"/>
      <sheetName val="집수정(600-700)"/>
      <sheetName val="인원"/>
      <sheetName val="총수량집계표"/>
      <sheetName val="2000년1차"/>
      <sheetName val="입찰안"/>
      <sheetName val="2000전체분"/>
      <sheetName val="6PILE  (돌출)"/>
      <sheetName val="주형"/>
      <sheetName val="TOTAL_BOQ"/>
      <sheetName val="관경결정"/>
      <sheetName val="2-1포천(각세)(외제)"/>
      <sheetName val="플랜트 설치"/>
      <sheetName val="DATE"/>
      <sheetName val="착공내역서"/>
      <sheetName val="여흥"/>
      <sheetName val="I一般比"/>
      <sheetName val="8. 안정검토"/>
      <sheetName val="INPUT"/>
      <sheetName val="__MAIN"/>
      <sheetName val="빌딩 안내"/>
      <sheetName val="98지급계획"/>
      <sheetName val="확정실적"/>
      <sheetName val="교각(P1)수량"/>
      <sheetName val="도체종-상수표"/>
      <sheetName val="6작업1"/>
      <sheetName val="정부노임(2000.상)"/>
      <sheetName val="당초"/>
      <sheetName val="총계"/>
      <sheetName val="종배수관"/>
      <sheetName val="철근량 검토"/>
      <sheetName val="산근"/>
      <sheetName val="공종단가"/>
      <sheetName val="맨홀수량집계"/>
      <sheetName val="보도경계블럭"/>
      <sheetName val="IBASE"/>
      <sheetName val="말뚝기초"/>
      <sheetName val="토공분배표"/>
      <sheetName val="본체"/>
      <sheetName val="통합"/>
      <sheetName val="굴착깊이(주배관)"/>
      <sheetName val="오수공수량집계표"/>
      <sheetName val="연결임시"/>
      <sheetName val="개략"/>
      <sheetName val="토적집계"/>
      <sheetName val="H-PILE수량집계"/>
      <sheetName val="실행비교"/>
      <sheetName val="tggwan(mac)"/>
      <sheetName val="견적서(대외) (2)"/>
      <sheetName val="단면검토"/>
      <sheetName val="2"/>
      <sheetName val="수로BOX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하도급원가계산총괄표(식재)"/>
      <sheetName val="개발운영비청구"/>
      <sheetName val="계단단위수량"/>
      <sheetName val="1.설계기준"/>
      <sheetName val="ⴭⴭⴭⴭ"/>
      <sheetName val="수량"/>
      <sheetName val="적격"/>
      <sheetName val="가설건물"/>
      <sheetName val="날개벽"/>
      <sheetName val="Sheet6"/>
      <sheetName val="기별(종합)"/>
      <sheetName val="BID"/>
      <sheetName val="설계기준"/>
      <sheetName val="맨홀방수수량(변경)"/>
      <sheetName val="바닥판"/>
      <sheetName val="자압"/>
      <sheetName val="조건표"/>
      <sheetName val="우각부보강"/>
      <sheetName val="교각계산"/>
      <sheetName val="기초공"/>
      <sheetName val="수량산출"/>
      <sheetName val="지출결의서(1-3)"/>
      <sheetName val="LU"/>
      <sheetName val="평당자료"/>
      <sheetName val="COPING"/>
      <sheetName val="설"/>
      <sheetName val="MOTOR"/>
      <sheetName val="NOMUBI"/>
      <sheetName val="sw1"/>
      <sheetName val="결합부검토"/>
      <sheetName val="설비"/>
      <sheetName val="조건"/>
      <sheetName val="부하(성남)"/>
      <sheetName val="총수량_집계표"/>
      <sheetName val="자재집게표_"/>
      <sheetName val="총수량집계표_"/>
      <sheetName val="옹벽공_수량집계표"/>
      <sheetName val="설계예산서(출력하지마세요)"/>
      <sheetName val="기초계산(Pmax)"/>
      <sheetName val="3련 BOX"/>
      <sheetName val="TYPE-A"/>
      <sheetName val="TYPE-1"/>
      <sheetName val="BOX"/>
      <sheetName val="A공구"/>
      <sheetName val="1SPAN"/>
      <sheetName val="경희대"/>
      <sheetName val="001"/>
      <sheetName val="Project Brief"/>
      <sheetName val="Pier 3"/>
      <sheetName val="BSD _2_"/>
      <sheetName val="Stem Footing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예정(3)"/>
      <sheetName val="동원(3)"/>
      <sheetName val="고창방향"/>
      <sheetName val="말뚝지지력산정"/>
      <sheetName val="화재 탐지 설비"/>
      <sheetName val="설직재-1"/>
      <sheetName val="제-노임"/>
      <sheetName val="제직재"/>
      <sheetName val="노무비"/>
      <sheetName val="단면치수"/>
      <sheetName val="2000노임기준"/>
      <sheetName val="노임단가"/>
      <sheetName val="TYPE-B 평균H"/>
      <sheetName val="전체내역 (2)"/>
      <sheetName val="날개벽(시점좌측)"/>
      <sheetName val="우수공"/>
      <sheetName val="영업소실적"/>
      <sheetName val="보차도경계석"/>
      <sheetName val="신우"/>
      <sheetName val="수로단위수량"/>
      <sheetName val="단면 (2)"/>
      <sheetName val="현황산출서"/>
      <sheetName val="옹벽기초자료"/>
      <sheetName val="전기내역"/>
      <sheetName val="Macro1"/>
      <sheetName val="Y-WORK"/>
      <sheetName val="증감대비"/>
      <sheetName val="부하계산서"/>
      <sheetName val="MACRO(전선관)"/>
      <sheetName val="자료입력"/>
      <sheetName val="조명시설"/>
      <sheetName val="Piping Design Data"/>
      <sheetName val="을"/>
      <sheetName val="일위대가"/>
      <sheetName val="간지-배수공"/>
      <sheetName val="역T형교대(말뚝기초)"/>
      <sheetName val="교각1"/>
      <sheetName val="중기손료"/>
      <sheetName val="FOOTING단면력"/>
      <sheetName val="H PILE수량"/>
      <sheetName val="현황CODE"/>
      <sheetName val="손익현황"/>
      <sheetName val="노원열병합  건축공사기성내역서"/>
      <sheetName val="공사개요"/>
      <sheetName val="미지급명세서"/>
      <sheetName val="경리주보"/>
      <sheetName val="건축공사"/>
      <sheetName val="L_RPTA05_목록"/>
      <sheetName val="적용단위길이"/>
      <sheetName val="종배수관(신)"/>
      <sheetName val="표지"/>
      <sheetName val="내역표지"/>
      <sheetName val="소상 &quot;1&quot;"/>
      <sheetName val="0131"/>
      <sheetName val="횡분배정리(DB)"/>
      <sheetName val="VXXXXX"/>
      <sheetName val="guard(mac)"/>
      <sheetName val="조도계산서 (도서)"/>
      <sheetName val="대가표(품셈)"/>
      <sheetName val="일위대가(계측기설치)"/>
      <sheetName val="택지성격총괄"/>
      <sheetName val="교대토공종점"/>
      <sheetName val="L형옹벽측구"/>
      <sheetName val="사용성검토"/>
      <sheetName val="특별교실"/>
      <sheetName val="nys"/>
      <sheetName val="견적대비표"/>
      <sheetName val="갑지"/>
      <sheetName val="품셈TABLE"/>
      <sheetName val="PROCESS"/>
      <sheetName val="자압1"/>
      <sheetName val="물가시세"/>
      <sheetName val="수량3"/>
      <sheetName val="시험장S자로가로등공사"/>
      <sheetName val="금호산업"/>
      <sheetName val="단가"/>
      <sheetName val="PARAMETER"/>
      <sheetName val="LEGEND"/>
      <sheetName val="준공갑지"/>
      <sheetName val="현금"/>
      <sheetName val="토목품셈"/>
      <sheetName val="첨4"/>
      <sheetName val="발주서류"/>
      <sheetName val="옹벽수량집계표"/>
      <sheetName val="CRUDE RE-bar"/>
      <sheetName val="토공1차"/>
      <sheetName val="골조시행"/>
      <sheetName val="적점"/>
      <sheetName val="집계표"/>
      <sheetName val="변화치수"/>
      <sheetName val="SELTDATA"/>
      <sheetName val="설계"/>
      <sheetName val="시공계획"/>
      <sheetName val="기성갑지"/>
      <sheetName val="토목"/>
      <sheetName val="5.모델링"/>
      <sheetName val="가시설수량"/>
      <sheetName val="단위수량"/>
      <sheetName val="간지"/>
      <sheetName val="개요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산출내역서"/>
      <sheetName val="Sheet17"/>
      <sheetName val="지급자재"/>
      <sheetName val="표지판단위"/>
      <sheetName val="BOX(1.5X1.5)"/>
      <sheetName val="금액내역서"/>
      <sheetName val="C"/>
      <sheetName val="입력DATA"/>
      <sheetName val="t형"/>
      <sheetName val="WORK"/>
      <sheetName val="U형수로(1)"/>
      <sheetName val="3.하중산정4.지지력"/>
      <sheetName val="규준틀"/>
      <sheetName val="역T형옹벽(3.0)"/>
      <sheetName val="흙쌓기도수로설치현황"/>
      <sheetName val="MFAB"/>
      <sheetName val="MFRT"/>
      <sheetName val="MPKG"/>
      <sheetName val="MPRD"/>
      <sheetName val="1-1"/>
      <sheetName val="세목전체"/>
      <sheetName val="총괄내역서"/>
      <sheetName val="8.PILE  (돌출)"/>
      <sheetName val="c_balju"/>
      <sheetName val="신당동집계표"/>
      <sheetName val="방음벽기초"/>
      <sheetName val="기둥"/>
      <sheetName val="2.2.2입적표"/>
      <sheetName val="969910( R)"/>
      <sheetName val="Total"/>
      <sheetName val="설명"/>
      <sheetName val="유기공정"/>
      <sheetName val="견적-내역"/>
      <sheetName val="기계경비"/>
      <sheetName val="날개벽수량표"/>
      <sheetName val="참조(2)"/>
      <sheetName val="참조"/>
      <sheetName val="Sheet3"/>
      <sheetName val="설계내역서"/>
      <sheetName val="충주"/>
      <sheetName val="송도(A3)-가야"/>
      <sheetName val="가도공"/>
      <sheetName val="실행자재"/>
      <sheetName val="기준액"/>
      <sheetName val="토사(PE)"/>
      <sheetName val="진로도급"/>
      <sheetName val="조작대(1연)"/>
      <sheetName val="1호맨홀토공"/>
      <sheetName val="본장"/>
      <sheetName val="메크로 연습"/>
      <sheetName val="기계경비 (2)"/>
      <sheetName val="수량집계"/>
      <sheetName val="단면가정"/>
      <sheetName val="RD제품개발투자비(매가)"/>
      <sheetName val="사급자재"/>
      <sheetName val="횡수량조서"/>
      <sheetName val="장비집계"/>
      <sheetName val="부속동"/>
      <sheetName val="참조 (2)"/>
      <sheetName val="예산서"/>
      <sheetName val="흄관기초"/>
      <sheetName val="1을"/>
      <sheetName val="ITEM"/>
      <sheetName val="각종단가"/>
      <sheetName val="TC표지"/>
      <sheetName val="견적보고"/>
      <sheetName val="통과가능량(수로) (2)"/>
      <sheetName val="네트워크 RTK 체크리스트"/>
      <sheetName val="문학터널-9255(관보고-실)"/>
      <sheetName val="1.설계조건"/>
      <sheetName val="수량및공량집계"/>
      <sheetName val="토공A"/>
      <sheetName val="토적계산서(505)"/>
      <sheetName val="CALCULATION"/>
      <sheetName val="데이타"/>
      <sheetName val="예방접종계획"/>
      <sheetName val="버스운행안내"/>
      <sheetName val="근태계획서"/>
      <sheetName val="SLAB"/>
      <sheetName val="가시설(3.0m이하 D80)"/>
      <sheetName val="배력철근산정"/>
      <sheetName val="제잡비집계"/>
      <sheetName val="자재대"/>
      <sheetName val="A-4"/>
      <sheetName val="A2"/>
      <sheetName val="중기사용료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C1" t="str">
            <v>단위</v>
          </cell>
          <cell r="D1" t="str">
            <v>단위</v>
          </cell>
          <cell r="E1" t="str">
            <v xml:space="preserve">       맨              홀                     </v>
          </cell>
          <cell r="F1" t="str">
            <v xml:space="preserve">P.E </v>
          </cell>
          <cell r="G1" t="str">
            <v>흄                         관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K1">
            <v>0</v>
          </cell>
          <cell r="L1">
            <v>0</v>
          </cell>
          <cell r="M1">
            <v>0</v>
          </cell>
          <cell r="N1" t="str">
            <v>D.C PIPE</v>
          </cell>
          <cell r="O1">
            <v>0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B3" t="str">
            <v>8EA</v>
          </cell>
          <cell r="C3" t="str">
            <v>15EA</v>
          </cell>
          <cell r="D3" t="str">
            <v>4EA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C4" t="str">
            <v>M3</v>
          </cell>
          <cell r="D4" t="str">
            <v>M3</v>
          </cell>
        </row>
        <row r="5">
          <cell r="B5" t="str">
            <v>σck=180㎏/㎠</v>
          </cell>
          <cell r="C5" t="str">
            <v>M3</v>
          </cell>
          <cell r="D5" t="str">
            <v>M3</v>
          </cell>
        </row>
        <row r="6">
          <cell r="B6" t="str">
            <v>σck=135㎏/㎠</v>
          </cell>
          <cell r="C6" t="str">
            <v>M3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C7" t="str">
            <v>M2</v>
          </cell>
          <cell r="D7" t="str">
            <v>M2</v>
          </cell>
        </row>
        <row r="8">
          <cell r="B8" t="str">
            <v>목재 4 회</v>
          </cell>
          <cell r="C8" t="str">
            <v>M2</v>
          </cell>
          <cell r="D8" t="str">
            <v>M2</v>
          </cell>
        </row>
        <row r="9">
          <cell r="B9" t="str">
            <v>합판6회</v>
          </cell>
          <cell r="C9" t="str">
            <v>M2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C10" t="str">
            <v>M</v>
          </cell>
          <cell r="D10" t="str">
            <v>M</v>
          </cell>
        </row>
        <row r="11">
          <cell r="B11" t="str">
            <v>D 500</v>
          </cell>
          <cell r="C11" t="str">
            <v>M</v>
          </cell>
          <cell r="D11" t="str">
            <v>M</v>
          </cell>
        </row>
        <row r="12">
          <cell r="B12" t="str">
            <v>D 600</v>
          </cell>
          <cell r="C12" t="str">
            <v>M</v>
          </cell>
          <cell r="D12" t="str">
            <v>M</v>
          </cell>
        </row>
        <row r="13">
          <cell r="B13" t="str">
            <v>D 700</v>
          </cell>
          <cell r="C13" t="str">
            <v>M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C14" t="str">
            <v>M3</v>
          </cell>
          <cell r="D14" t="str">
            <v>M3</v>
          </cell>
        </row>
        <row r="15">
          <cell r="B15" t="str">
            <v>잔   토</v>
          </cell>
          <cell r="C15" t="str">
            <v>M3</v>
          </cell>
          <cell r="D15" t="str">
            <v>M3</v>
          </cell>
        </row>
        <row r="16">
          <cell r="B16" t="str">
            <v>되메우기</v>
          </cell>
          <cell r="C16" t="str">
            <v>M3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C17" t="str">
            <v>EA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C18" t="str">
            <v>EA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C19" t="str">
            <v>TON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C20" t="str">
            <v>EA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C21" t="str">
            <v>EA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C22" t="str">
            <v>M3</v>
          </cell>
          <cell r="D22" t="str">
            <v>M3</v>
          </cell>
        </row>
        <row r="23">
          <cell r="B23" t="str">
            <v>1 : 2</v>
          </cell>
          <cell r="C23" t="str">
            <v>M3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C24" t="str">
            <v>M</v>
          </cell>
          <cell r="D24" t="str">
            <v>M</v>
          </cell>
        </row>
        <row r="25">
          <cell r="B25" t="str">
            <v>Φ250M/M</v>
          </cell>
          <cell r="C25" t="str">
            <v>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하수급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/>
      <sheetData sheetId="1" refreshError="1"/>
      <sheetData sheetId="2" refreshError="1">
        <row r="4">
          <cell r="D4">
            <v>2</v>
          </cell>
          <cell r="F4">
            <v>5</v>
          </cell>
          <cell r="M4">
            <v>1</v>
          </cell>
        </row>
        <row r="5">
          <cell r="E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 refreshError="1">
        <row r="223">
          <cell r="S223">
            <v>3800</v>
          </cell>
        </row>
        <row r="260">
          <cell r="S260">
            <v>4000</v>
          </cell>
        </row>
      </sheetData>
      <sheetData sheetId="6" refreshError="1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화재 탐지 설비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연수구보건소"/>
      <sheetName val="내역서"/>
      <sheetName val="98지급계획"/>
      <sheetName val="조건"/>
      <sheetName val="제4절-1"/>
      <sheetName val="공량산출서"/>
      <sheetName val="Sheet2"/>
      <sheetName val="터널조도"/>
      <sheetName val="충주"/>
      <sheetName val="빌딩 안내"/>
      <sheetName val="__MAIN"/>
      <sheetName val="화재 탐지 설비"/>
      <sheetName val="우수"/>
      <sheetName val="Sheet1"/>
      <sheetName val="NOMUBI"/>
      <sheetName val="sw1"/>
      <sheetName val="ALINE"/>
      <sheetName val="DATE"/>
      <sheetName val="ABUT수량-A1"/>
      <sheetName val="데이타"/>
      <sheetName val="DATA"/>
      <sheetName val="연습장소"/>
      <sheetName val="정부노임단가"/>
      <sheetName val="사전공사"/>
      <sheetName val="POOM_MOTO"/>
      <sheetName val="POOM_MOTO2"/>
      <sheetName val="MACRO(전선관)"/>
      <sheetName val="용량(1-2)"/>
      <sheetName val="IT-BAT"/>
      <sheetName val="T형( 파일기초) 공현1교"/>
      <sheetName val="Sheet1 (2)"/>
      <sheetName val="수량산출서-2"/>
      <sheetName val="Y-WORK"/>
      <sheetName val="물가시세"/>
      <sheetName val="하수급견적대비"/>
      <sheetName val="노임"/>
      <sheetName val="과천MAIN"/>
      <sheetName val="8.석축단위(H=1.5M)"/>
      <sheetName val="MACRO(MCC)"/>
      <sheetName val="운동장 (2)"/>
      <sheetName val="JUCKEYK"/>
      <sheetName val="BSD (2)"/>
      <sheetName val="갑지1"/>
      <sheetName val="연부97-1"/>
      <sheetName val="2000년1차"/>
      <sheetName val="2000전체분"/>
      <sheetName val="N賃率-職"/>
      <sheetName val="제경비"/>
      <sheetName val="대공종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터널조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공97.9"/>
      <sheetName val="설계산출표지"/>
      <sheetName val="운반비산출표지 "/>
      <sheetName val="중량산출기초표지"/>
      <sheetName val="수량산출근거표지"/>
      <sheetName val="수량산출표지"/>
      <sheetName val="단가산출기초"/>
      <sheetName val="도면치수"/>
      <sheetName val="설계산출기초"/>
      <sheetName val="마지막일위대가표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단성,죽령개소별명세표"/>
      <sheetName val="단성,죽령개소별명세표도면"/>
      <sheetName val="단성,죽령개소별명세표도면 (2)"/>
      <sheetName val="수량산출근거"/>
      <sheetName val="저케CV22신설"/>
      <sheetName val="저케CV14신설"/>
      <sheetName val="옥내배선신설"/>
      <sheetName val="강관전주신설"/>
      <sheetName val="투광등기구개신"/>
      <sheetName val="옥내등신설"/>
      <sheetName val="옥내등개신40W"/>
      <sheetName val="옥내등신설20W"/>
      <sheetName val="분전함신설"/>
      <sheetName val="분전함철거"/>
      <sheetName val="단가산출표지"/>
      <sheetName val="단가단출기초"/>
      <sheetName val="단가단출기초 (2)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철거발생)"/>
      <sheetName val="철거발생품"/>
      <sheetName val="공사재료사정조서"/>
      <sheetName val="관급자재조서"/>
      <sheetName val="수량조서"/>
      <sheetName val="개소별명세표"/>
      <sheetName val="Y-WORK"/>
      <sheetName val="전차선로 물량표"/>
      <sheetName val="cost"/>
      <sheetName val="단성역외 2개소 승압기타 기타공사"/>
      <sheetName val="제4절-1"/>
      <sheetName val="BASIC (2)"/>
      <sheetName val="동원인원"/>
      <sheetName val="Macro(차단기)"/>
      <sheetName val="1"/>
      <sheetName val="일위대가"/>
      <sheetName val="공량산출서"/>
      <sheetName val="MOTOR"/>
      <sheetName val="1.설계기준"/>
      <sheetName val="2.대외공문"/>
      <sheetName val="SAN"/>
      <sheetName val="실행철강하도"/>
      <sheetName val="내역서"/>
      <sheetName val="Ampecity Data"/>
      <sheetName val="표지"/>
      <sheetName val="ABUT수량-A1"/>
      <sheetName val="봉양~조차장간고하개명(신설)"/>
      <sheetName val="단가산출2"/>
      <sheetName val="요율"/>
      <sheetName val="표지 (2)"/>
      <sheetName val="청하배수"/>
      <sheetName val="터널조도"/>
      <sheetName val="전기일위대가"/>
      <sheetName val="POOM_MOTO"/>
      <sheetName val="POOM_MOTO2"/>
      <sheetName val="9GNG운반"/>
      <sheetName val="공통(20-91)"/>
      <sheetName val="자재단가"/>
      <sheetName val="부하계산서"/>
      <sheetName val="청천내"/>
      <sheetName val="원가계산서 "/>
      <sheetName val="설계예산서"/>
      <sheetName val="예산내역서"/>
      <sheetName val="갑지(추정)"/>
      <sheetName val="11.자재단가"/>
      <sheetName val="1.설계조건"/>
      <sheetName val="3.바닥판설계"/>
      <sheetName val="집계표"/>
      <sheetName val="증감대비"/>
      <sheetName val="한강운반비"/>
      <sheetName val="Sheet6"/>
      <sheetName val="고압수량(철거)"/>
      <sheetName val="단가조사"/>
      <sheetName val="Sheet2"/>
      <sheetName val="2000전체분"/>
      <sheetName val="2000년1차"/>
      <sheetName val="종목코드"/>
      <sheetName val="Sheet1"/>
      <sheetName val="공예을"/>
      <sheetName val="DATA 입력란"/>
      <sheetName val="1. 설계조건 2.단면가정 3. 하중계산"/>
      <sheetName val="자재조사표"/>
      <sheetName val="신규일위대가"/>
      <sheetName val="전철보수장비 사용요금(TMM0120)"/>
      <sheetName val="목차"/>
      <sheetName val="빌딩 안내"/>
      <sheetName val="수량집계"/>
      <sheetName val="노임"/>
      <sheetName val="ITEM"/>
      <sheetName val="통신내역서"/>
      <sheetName val="단가비교"/>
    </sheetNames>
    <sheetDataSet>
      <sheetData sheetId="0" refreshError="1"/>
      <sheetData sheetId="1" refreshError="1">
        <row r="3">
          <cell r="C3" t="str">
            <v>단성역외 2개소 승압 기타공사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대외공문"/>
      <sheetName val="98지급계획"/>
      <sheetName val="__MAIN"/>
      <sheetName val="EP0618"/>
      <sheetName val="일위(PN)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Price List"/>
      <sheetName val="집수정(600-700)"/>
      <sheetName val="총괄집계표"/>
      <sheetName val="우수"/>
      <sheetName val="98지급계획"/>
      <sheetName val="tggwan(mac)"/>
      <sheetName val="EP0618"/>
      <sheetName val="일위목록"/>
      <sheetName val="내역서"/>
      <sheetName val="12.단가비교표"/>
    </sheetNames>
    <sheetDataSet>
      <sheetData sheetId="0"/>
      <sheetData sheetId="1"/>
      <sheetData sheetId="2"/>
      <sheetData sheetId="3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Macro(차단기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대치판정"/>
      <sheetName val="화재 탐지 설비"/>
      <sheetName val="일위대가목차"/>
      <sheetName val="マージン"/>
      <sheetName val="S0"/>
      <sheetName val="SG"/>
      <sheetName val="Sheet1"/>
      <sheetName val="BID"/>
      <sheetName val="STEEL BOX 단면설계(SEC.8)"/>
      <sheetName val="수입"/>
      <sheetName val="산근1,2"/>
      <sheetName val="삼원"/>
      <sheetName val="그린"/>
      <sheetName val="한창-을"/>
      <sheetName val="내역"/>
      <sheetName val="품셈"/>
      <sheetName val="단가"/>
      <sheetName val="수량산출"/>
      <sheetName val="계수시트"/>
      <sheetName val="원가계산서"/>
      <sheetName val="JUCKEYK"/>
      <sheetName val="총괄"/>
      <sheetName val="NOMUBI"/>
      <sheetName val="자재단가"/>
      <sheetName val="G.R300경비"/>
      <sheetName val="EQT-ESTN"/>
      <sheetName val="일위(PN)"/>
      <sheetName val="tggwan(mac)"/>
      <sheetName val="참조"/>
      <sheetName val="시설일위"/>
      <sheetName val="ABUT수량-A1"/>
      <sheetName val="축산_기기리스트"/>
      <sheetName val="터파기및재료"/>
      <sheetName val="우수공"/>
      <sheetName val="전기일위대가"/>
      <sheetName val="노무비단가"/>
      <sheetName val="교대시점"/>
      <sheetName val="가도공"/>
      <sheetName val="설비"/>
      <sheetName val="Baby일위대가"/>
      <sheetName val="대가수량"/>
      <sheetName val="1.우편집중내역서"/>
      <sheetName val="WORK"/>
      <sheetName val="static.cal"/>
      <sheetName val="노임"/>
      <sheetName val="입출재고현황 (2)"/>
      <sheetName val="토목품셈"/>
      <sheetName val="(전기)설계예산서"/>
      <sheetName val="연결임시"/>
      <sheetName val="도로토적"/>
      <sheetName val="C3"/>
      <sheetName val="1단계"/>
      <sheetName val="가설공사비"/>
      <sheetName val="DATE"/>
      <sheetName val="TARGET"/>
      <sheetName val="산출근거"/>
      <sheetName val="집계표"/>
      <sheetName val="약품공급2"/>
      <sheetName val="EP0618"/>
      <sheetName val="FB25JN"/>
      <sheetName val="총괄집계표"/>
      <sheetName val="1.설계조건"/>
      <sheetName val="우수"/>
      <sheetName val="bm(CIcable)"/>
      <sheetName val="참조-(1)"/>
      <sheetName val="2000전체분"/>
      <sheetName val="2000년1차"/>
      <sheetName val="기계경비일람"/>
      <sheetName val="HPMTRICO"/>
      <sheetName val="단가산출서"/>
      <sheetName val="Data&amp;Result"/>
      <sheetName val="갑지"/>
      <sheetName val="제출내역 (2)"/>
      <sheetName val="남평내역"/>
      <sheetName val="공량산출서"/>
      <sheetName val="BID-도로"/>
      <sheetName val="TOEC"/>
      <sheetName val="제진기"/>
      <sheetName val="우각부보강"/>
      <sheetName val="참조 (2)"/>
      <sheetName val="DATA"/>
      <sheetName val="가공비"/>
      <sheetName val="여과지동"/>
      <sheetName val="기초자료"/>
      <sheetName val="동해title"/>
      <sheetName val="ANALYSER"/>
      <sheetName val="타일산출서"/>
      <sheetName val="표지 (2)"/>
      <sheetName val="수량산출서(TRAY 설비)"/>
      <sheetName val="Hauptdaten"/>
      <sheetName val="FCM"/>
      <sheetName val="ITEM"/>
      <sheetName val="본체"/>
      <sheetName val="연결관산출조서"/>
      <sheetName val="차액보증"/>
      <sheetName val="하수급견적대비"/>
      <sheetName val="터널조도"/>
      <sheetName val="N賃率-職"/>
      <sheetName val="8.PILE  (돌출)"/>
      <sheetName val="SORCE1"/>
      <sheetName val="청하배수"/>
      <sheetName val="실행철강하도"/>
      <sheetName val="을"/>
      <sheetName val="토적표(1)"/>
      <sheetName val="도면자료제출일정"/>
      <sheetName val="(A)내역서"/>
      <sheetName val="Total"/>
      <sheetName val="부대토목"/>
      <sheetName val="b t mong"/>
      <sheetName val="플랜트 설치"/>
      <sheetName val="COVER"/>
      <sheetName val="내역서"/>
      <sheetName val="단위단가"/>
      <sheetName val="공종별자재"/>
      <sheetName val="수량산출서"/>
      <sheetName val="경계석"/>
      <sheetName val="가락화장을지"/>
      <sheetName val="설계가"/>
      <sheetName val="간접"/>
      <sheetName val="내역(한신APT)"/>
      <sheetName val="설계조건"/>
      <sheetName val="예정(3)"/>
      <sheetName val="동원(3)"/>
      <sheetName val="Sheet2"/>
      <sheetName val="IW_LIST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관경고용테이프수집"/>
      <sheetName val="관경고용산근"/>
      <sheetName val="산근1,2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음봉방향"/>
      <sheetName val="왕십리방향"/>
      <sheetName val="집수정(600-700)"/>
      <sheetName val="기기리스트"/>
      <sheetName val="5.배수관로"/>
      <sheetName val="주요자재"/>
      <sheetName val="폐기물처리"/>
      <sheetName val="원형맨홀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슬래브"/>
      <sheetName val="연결관산출조서"/>
      <sheetName val="BID"/>
      <sheetName val="1.설계조건"/>
      <sheetName val="bm(CIcable)"/>
      <sheetName val="5.소재"/>
      <sheetName val="노무단가"/>
      <sheetName val="노무비"/>
      <sheetName val="예산명세서"/>
      <sheetName val="설계명세서"/>
      <sheetName val="자료입력"/>
      <sheetName val="고양관재"/>
      <sheetName val="일위대가"/>
      <sheetName val="수목표준대가"/>
      <sheetName val="DATA"/>
      <sheetName val="데이타"/>
      <sheetName val="계수시트"/>
      <sheetName val="원가계산서"/>
      <sheetName val="노임단가"/>
      <sheetName val="토사(PE)"/>
      <sheetName val="공토공단위당"/>
      <sheetName val="일위대가(계측기설치)"/>
      <sheetName val="일위대가목차"/>
      <sheetName val="guard(mac)"/>
      <sheetName val="터파기및재료"/>
      <sheetName val="지수"/>
      <sheetName val="기본단가표"/>
      <sheetName val="진주방향"/>
      <sheetName val="마산방향"/>
      <sheetName val="마산방향철근집계"/>
      <sheetName val="교대"/>
      <sheetName val="ABUT수량-A1"/>
      <sheetName val="#REF"/>
      <sheetName val="단위수량(출력X)"/>
      <sheetName val="수량집계"/>
      <sheetName val="총괄내역서"/>
      <sheetName val="SG"/>
      <sheetName val="입찰안"/>
      <sheetName val="수량산출"/>
      <sheetName val="tggwan(mac)"/>
      <sheetName val="대로근거"/>
      <sheetName val="중로근거"/>
      <sheetName val="8.PILE  (돌출)"/>
      <sheetName val="gvl"/>
      <sheetName val="인건비 "/>
      <sheetName val="당초계약"/>
      <sheetName val="단위수량산출"/>
      <sheetName val="INTRO."/>
      <sheetName val="우각부보강"/>
      <sheetName val="토공정보"/>
      <sheetName val="공량산출서"/>
      <sheetName val="내역서"/>
      <sheetName val="우수공"/>
      <sheetName val="3지구단위"/>
      <sheetName val="가도공"/>
      <sheetName val="역T형"/>
      <sheetName val="INPUTDATA"/>
      <sheetName val="대치판정"/>
      <sheetName val="목차"/>
      <sheetName val="말뚝지지력산정"/>
      <sheetName val="SLAB&quot;1&quot;"/>
      <sheetName val="COPING"/>
      <sheetName val="집수정"/>
      <sheetName val="기계경비"/>
      <sheetName val="진접"/>
      <sheetName val="직노"/>
      <sheetName val="설계조건"/>
      <sheetName val="수량산출서"/>
      <sheetName val="종배수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설비"/>
      <sheetName val="제품"/>
      <sheetName val="건축내역"/>
      <sheetName val="7단가"/>
      <sheetName val="A LINE"/>
      <sheetName val="용집"/>
      <sheetName val="토목"/>
      <sheetName val="CAL"/>
      <sheetName val="합계금액"/>
      <sheetName val="JUCKEYK"/>
      <sheetName val="구의33고"/>
      <sheetName val="전기"/>
      <sheetName val="기계상세"/>
      <sheetName val="코드표"/>
      <sheetName val="남양주부대"/>
      <sheetName val="INFO"/>
      <sheetName val="뚝토공"/>
      <sheetName val="보차도경계석"/>
      <sheetName val="수안보-MBR1"/>
      <sheetName val="집계표"/>
      <sheetName val="CABLE SIZE-3"/>
      <sheetName val="경계석"/>
      <sheetName val="노임"/>
      <sheetName val="연결관암거"/>
      <sheetName val="(전기)설계예산서"/>
      <sheetName val="SE-611"/>
      <sheetName val="3BL공동구 수량"/>
      <sheetName val="S0"/>
      <sheetName val="자재단가"/>
      <sheetName val="공사내역"/>
      <sheetName val="단가 및 재료비"/>
      <sheetName val="RangeObject"/>
      <sheetName val="현장관리비집계표"/>
      <sheetName val="Sheet1"/>
      <sheetName val="6공구(당초)"/>
      <sheetName val="static.cal"/>
      <sheetName val="산출내역서집계표"/>
      <sheetName val="Macro(차단기)"/>
      <sheetName val="시설일위"/>
      <sheetName val="단면가정"/>
      <sheetName val="교대시점"/>
      <sheetName val="광양 3기 유입수"/>
      <sheetName val="H-PILE수량집계"/>
      <sheetName val="지장물C"/>
      <sheetName val="공통가설"/>
      <sheetName val="EQT-ESTN"/>
      <sheetName val="단가조사"/>
      <sheetName val="COVER"/>
      <sheetName val="일위대가(가설)"/>
      <sheetName val="rate"/>
      <sheetName val="401"/>
      <sheetName val="input"/>
      <sheetName val="단가"/>
      <sheetName val="기계경비(시간당)"/>
      <sheetName val="기본자료"/>
      <sheetName val="공사비"/>
      <sheetName val="교각(P1)수량"/>
      <sheetName val="G.R300경비"/>
      <sheetName val="1-1평균터파기고(1)"/>
      <sheetName val="6PILE  (돌출)"/>
      <sheetName val="(A)내역서"/>
      <sheetName val="장비집계"/>
      <sheetName val="안전시설(수집)"/>
      <sheetName val="안전시설"/>
      <sheetName val="차액보증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식재"/>
      <sheetName val="시설물"/>
      <sheetName val="식재출력용"/>
      <sheetName val="유지관리"/>
      <sheetName val="변수값"/>
      <sheetName val="중기상차"/>
      <sheetName val="AS복구"/>
      <sheetName val="중기터파기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집계표"/>
      <sheetName val="신당동산출근거"/>
      <sheetName val="공사설명서"/>
      <sheetName val="천방교접속"/>
      <sheetName val="대포2교접속"/>
      <sheetName val="bearing"/>
      <sheetName val="연동내역"/>
      <sheetName val="조명시설"/>
      <sheetName val="SPEC"/>
      <sheetName val="수압시험수집"/>
      <sheetName val="수압시험산근"/>
      <sheetName val="견적대비표"/>
      <sheetName val="원형1호맨홀토공수량"/>
      <sheetName val="물량집계"/>
      <sheetName val="우수"/>
      <sheetName val="Total"/>
      <sheetName val="CODE"/>
      <sheetName val="기둥(하중)"/>
      <sheetName val="지급자재"/>
      <sheetName val="내역서-2"/>
      <sheetName val="교각1"/>
      <sheetName val="식재가격"/>
      <sheetName val="식재총괄"/>
      <sheetName val="일위목록"/>
      <sheetName val="쌍송교"/>
      <sheetName val="STEEL BOX 단면설계(SEC.8)"/>
      <sheetName val="HVAC"/>
      <sheetName val="내역서(기계)"/>
      <sheetName val="D-3109"/>
      <sheetName val="4차원가계산서"/>
      <sheetName val="맨홀수량"/>
      <sheetName val="투찰가"/>
      <sheetName val="목포방향"/>
      <sheetName val="기둥(원형)"/>
      <sheetName val="용량(1-2)"/>
      <sheetName val="옹벽"/>
      <sheetName val="기계설비-물가변동"/>
      <sheetName val="동해title"/>
      <sheetName val="카렌스센터계량기설치공사"/>
      <sheetName val="4)유동표"/>
      <sheetName val="96노임기준"/>
      <sheetName val="Sheet2"/>
      <sheetName val="기둥"/>
      <sheetName val="저판(버림100)"/>
      <sheetName val="MSG 수량"/>
      <sheetName val="수입"/>
      <sheetName val="PIPE"/>
      <sheetName val="인건비"/>
      <sheetName val="산출근거"/>
      <sheetName val="Sheet17"/>
      <sheetName val="APT"/>
      <sheetName val="터널조도"/>
      <sheetName val="TYPE-1"/>
      <sheetName val="날개벽"/>
      <sheetName val="BQ(실행)"/>
      <sheetName val="장비"/>
      <sheetName val="본체"/>
      <sheetName val="3.바닥판  "/>
      <sheetName val="자재집게표 "/>
      <sheetName val="위치조서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설계조건"/>
      <sheetName val="5_소재"/>
      <sheetName val="Sheet3_(2)"/>
      <sheetName val="chart_update"/>
      <sheetName val="5_배수관로"/>
      <sheetName val="총괄집계_"/>
      <sheetName val="날개벽철근집계_"/>
      <sheetName val="1_토공집계"/>
      <sheetName val="2_관대집계표"/>
      <sheetName val="3_구조물공"/>
      <sheetName val="7_폐기물집계"/>
      <sheetName val="PVC접합개소_산출서"/>
      <sheetName val="3_2_3차처리시설"/>
      <sheetName val="부하계산서"/>
      <sheetName val="동관마찰손실표"/>
      <sheetName val="매설지선굴착"/>
      <sheetName val="일위대가표"/>
      <sheetName val="1호인버트수량"/>
      <sheetName val="노견단위수량"/>
      <sheetName val="Baby일위대가"/>
      <sheetName val="을"/>
      <sheetName val="1.우편집중내역서"/>
      <sheetName val="노무비단가"/>
      <sheetName val="SLAB"/>
      <sheetName val="단가 "/>
      <sheetName val="N賃率-職"/>
      <sheetName val="계산중"/>
      <sheetName val="횡배위치"/>
      <sheetName val="용소리교"/>
      <sheetName val="TYPE-A"/>
      <sheetName val="설계서을"/>
      <sheetName val="실행철강하도"/>
      <sheetName val="C3"/>
      <sheetName val="내역"/>
      <sheetName val="등록자료"/>
      <sheetName val="지구단위계획"/>
      <sheetName val="설계가"/>
      <sheetName val="1공구"/>
      <sheetName val="80이상"/>
      <sheetName val="제출내역 (2)"/>
      <sheetName val="5.정산서"/>
      <sheetName val="토공수량산출"/>
      <sheetName val="토적계산서"/>
      <sheetName val="입찰"/>
      <sheetName val="현경"/>
      <sheetName val="INPUT(덕도방향-시점)"/>
      <sheetName val="DAN"/>
      <sheetName val="현장관리비"/>
      <sheetName val="3.하중산정4.지지력"/>
      <sheetName val="부대내역"/>
      <sheetName val="MOTOR"/>
      <sheetName val="EP0618"/>
      <sheetName val="COST"/>
      <sheetName val="정부노임단가"/>
      <sheetName val="TIE-IN"/>
      <sheetName val="단가비교표"/>
      <sheetName val="A-4"/>
      <sheetName val="하수급견적대비"/>
      <sheetName val="내역서변경성원"/>
      <sheetName val="재료비"/>
      <sheetName val="FAB_I"/>
      <sheetName val="공사개요"/>
      <sheetName val="3.바닥판설계"/>
      <sheetName val="2차"/>
      <sheetName val="깨기"/>
      <sheetName val="맨홀수량산출"/>
      <sheetName val="가감수량"/>
      <sheetName val="당초"/>
      <sheetName val="평균터파기고(1-2,ASP)"/>
      <sheetName val="흄관기초"/>
      <sheetName val="新철폐복2"/>
      <sheetName val="新철폐복3"/>
      <sheetName val="인부노임"/>
      <sheetName val="요율"/>
      <sheetName val="MFAB"/>
      <sheetName val="MFRT"/>
      <sheetName val="MPKG"/>
      <sheetName val="MPRD"/>
      <sheetName val="표층포설및다짐"/>
      <sheetName val="TB-내역서"/>
      <sheetName val="내역(한신APT)"/>
      <sheetName val="인월수표"/>
      <sheetName val="포장공제집계"/>
      <sheetName val="MYUN(MAC)"/>
      <sheetName val="1단계총괄내역서"/>
      <sheetName val="기술부 VENDOR LIST"/>
      <sheetName val="맨홀_토공"/>
      <sheetName val="횡배수관토공수량"/>
      <sheetName val="설계예산"/>
      <sheetName val="역T형단위수량"/>
      <sheetName val="11.우각부 보강"/>
      <sheetName val="CABdata"/>
      <sheetName val="구조물철거타공정이월"/>
      <sheetName val="물가시세"/>
      <sheetName val="9GNG운반"/>
      <sheetName val="각종양식"/>
      <sheetName val="철거폐쇄현황"/>
      <sheetName val="상수도토공집계표"/>
      <sheetName val="대가수량"/>
      <sheetName val="상부수량(1)"/>
      <sheetName val="2000전체분"/>
      <sheetName val="2000년1차"/>
      <sheetName val="원가입력"/>
      <sheetName val="IMPEADENCE MAP 취수장"/>
      <sheetName val="구분표"/>
      <sheetName val="시점부교대"/>
      <sheetName val="전기공사"/>
      <sheetName val="산출"/>
      <sheetName val="날개벽수량표"/>
      <sheetName val="투찰금액"/>
      <sheetName val="1호토공"/>
      <sheetName val="발신정보"/>
      <sheetName val="유입량"/>
      <sheetName val="Data&amp;Result"/>
      <sheetName val="군남내역서"/>
      <sheetName val="woo(mac)"/>
      <sheetName val="수로단위수량"/>
      <sheetName val="콘_재료분리(1)"/>
      <sheetName val="총괄"/>
      <sheetName val="단가산출"/>
      <sheetName val="설계"/>
      <sheetName val="임시정보시트"/>
      <sheetName val="금액내역서"/>
      <sheetName val="공비대비"/>
      <sheetName val="구천"/>
      <sheetName val="견적서-을지"/>
      <sheetName val="해평견적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단위량"/>
      <sheetName val="배수집계표(종)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단가일람"/>
      <sheetName val="조경일람"/>
      <sheetName val="내역서(전기)"/>
      <sheetName val="고압수량(철거)"/>
      <sheetName val="식재인부"/>
      <sheetName val="우수받이"/>
      <sheetName val="Sheet1 (2)"/>
      <sheetName val="상부공"/>
      <sheetName val="원가계산"/>
      <sheetName val="레미콘"/>
      <sheetName val="pe이중벽관"/>
      <sheetName val="인건-측정"/>
      <sheetName val="단가조사서"/>
      <sheetName val="공정계획(내부계획25%,내부w.f)"/>
      <sheetName val="pe이중벽관 (우수)"/>
      <sheetName val="D100관"/>
      <sheetName val="D16"/>
      <sheetName val="D20"/>
      <sheetName val="D25"/>
      <sheetName val="D50"/>
      <sheetName val="D75,D100"/>
      <sheetName val="원가"/>
      <sheetName val="계산서(곡선부)"/>
      <sheetName val="증감내역서"/>
      <sheetName val="1-4-2.관(약)"/>
      <sheetName val="관접합및부설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-치수표(곡선부)"/>
      <sheetName val="우배수"/>
      <sheetName val="계산식"/>
      <sheetName val="데리네이타현황"/>
      <sheetName val="BD"/>
      <sheetName val="자료"/>
      <sheetName val="토공연장"/>
      <sheetName val="관급자재대"/>
      <sheetName val="토공 total"/>
      <sheetName val="8.석축단위(H=1.5M)"/>
      <sheetName val="총괄내역서(설계)"/>
      <sheetName val="FOB발"/>
      <sheetName val="물가대비표"/>
      <sheetName val="nys"/>
      <sheetName val="교량하부공"/>
      <sheetName val="조건표"/>
      <sheetName val="남평내역"/>
      <sheetName val="램머"/>
      <sheetName val="WORK"/>
      <sheetName val="수로BOX"/>
      <sheetName val="도근좌표"/>
      <sheetName val="L형 옹벽"/>
      <sheetName val="상부집계표"/>
      <sheetName val="물돌리기수량집계"/>
      <sheetName val="물돌리기연장산출"/>
      <sheetName val="물돌리기"/>
      <sheetName val="도장수량(하1)"/>
      <sheetName val="주형"/>
      <sheetName val="전체철근집계"/>
      <sheetName val="참조"/>
      <sheetName val="기초자료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변경내역"/>
      <sheetName val="좌측"/>
      <sheetName val="시설물일위"/>
      <sheetName val="플랜트 설치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4.장비손료"/>
      <sheetName val="가시설(TYPE-A)"/>
      <sheetName val="50"/>
      <sheetName val="토 적 표"/>
      <sheetName val="견적사양비교표"/>
      <sheetName val="총괄표 "/>
      <sheetName val="기본"/>
      <sheetName val="입력자료(노무비)"/>
      <sheetName val="준검 내역서"/>
      <sheetName val="RPF_일반수량(35m)"/>
      <sheetName val="cable-data"/>
      <sheetName val="내2"/>
      <sheetName val="전기산출"/>
      <sheetName val="갑지"/>
      <sheetName val="danga"/>
      <sheetName val="ilch"/>
      <sheetName val="수량명세서"/>
      <sheetName val="총괄표"/>
      <sheetName val="간접"/>
      <sheetName val="제원.설계조건"/>
      <sheetName val="설비내역서"/>
      <sheetName val="건축내역서"/>
      <sheetName val="전기내역서"/>
      <sheetName val="바닥판"/>
      <sheetName val="입력DATA"/>
      <sheetName val="적용노임"/>
      <sheetName val="일반자재"/>
      <sheetName val="내역서적용수량 (지방도893)"/>
      <sheetName val="맨홀수량집계"/>
      <sheetName val="간접1"/>
      <sheetName val="CAB_OD"/>
      <sheetName val="ITB COST"/>
      <sheetName val="호남2"/>
      <sheetName val="화재 탐지 설비"/>
      <sheetName val="IW-LIST"/>
      <sheetName val="3.하중"/>
      <sheetName val="약품공급2"/>
      <sheetName val="설계산출표지"/>
      <sheetName val="예가표"/>
      <sheetName val="잡철단가대비"/>
      <sheetName val="손익분석"/>
      <sheetName val="1-1"/>
      <sheetName val="교량전기"/>
      <sheetName val="2.대외공문"/>
      <sheetName val="A"/>
      <sheetName val="일반공사"/>
      <sheetName val="기존구조물철거집계계표"/>
      <sheetName val="대림경상68억"/>
      <sheetName val="물푸기집계"/>
      <sheetName val="관로구간산출(H)"/>
      <sheetName val="물푸기산근"/>
      <sheetName val="매입세율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금액"/>
      <sheetName val="단가산출내역(노임부분수정)"/>
      <sheetName val="직공비"/>
      <sheetName val="제수"/>
      <sheetName val="공기"/>
      <sheetName val="S-F4301"/>
      <sheetName val="인건비_"/>
      <sheetName val="내역(정지)"/>
      <sheetName val="계정"/>
      <sheetName val="2호맨홀공제수량"/>
      <sheetName val="슬래브1"/>
      <sheetName val="원가계산(2)"/>
      <sheetName val="시멘트"/>
      <sheetName val="11.자재단가"/>
      <sheetName val="환경평가"/>
      <sheetName val="인구"/>
      <sheetName val="기종별 합계"/>
      <sheetName val="산출내역서"/>
      <sheetName val="가설공사비"/>
      <sheetName val="7.PILE  (돌출)"/>
      <sheetName val="99총공사내역서"/>
      <sheetName val="지질조사"/>
      <sheetName val="M-MG1"/>
      <sheetName val="pvc vent"/>
      <sheetName val="총공사비집계표"/>
      <sheetName val="횡배수관"/>
      <sheetName val="참조-(1)"/>
      <sheetName val="6.7.8.우물통"/>
      <sheetName val="경산"/>
      <sheetName val="S1"/>
      <sheetName val="품셈TABLE"/>
      <sheetName val="차선도색현황"/>
      <sheetName val="옹벽철근"/>
      <sheetName val="1호맨홀토공"/>
      <sheetName val="1련박스"/>
      <sheetName val="토적표(1)"/>
      <sheetName val="제수변수량"/>
      <sheetName val="공기변수량"/>
      <sheetName val="일위대가(목록)"/>
      <sheetName val="산근(목록)"/>
      <sheetName val="이형관중량"/>
      <sheetName val="A 견적"/>
      <sheetName val="허용전류-IEC"/>
      <sheetName val="허용전류-IEC DATA"/>
      <sheetName val="특수기호강도거푸집"/>
      <sheetName val="종배수관면벽신"/>
      <sheetName val="종배수관(신)"/>
      <sheetName val="000 단가"/>
      <sheetName val="인수공규격"/>
      <sheetName val="주현(해보)"/>
      <sheetName val="주현(영광)"/>
      <sheetName val="링크해지용"/>
      <sheetName val="4.2.1 마루높이 검토"/>
      <sheetName val="입출재고현황 (2)"/>
      <sheetName val="REACTION(USE평시)"/>
      <sheetName val="REACTION(USD지진시)"/>
      <sheetName val="A-8 PD(도로중앙)"/>
      <sheetName val="데이터입력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수량집계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토공집계"/>
      <sheetName val="가물막이"/>
      <sheetName val="로우프"/>
      <sheetName val="나.설계조건"/>
      <sheetName val="단가산출2"/>
      <sheetName val="Price List"/>
      <sheetName val="Y-WORK"/>
      <sheetName val="POOM_MOTO"/>
      <sheetName val="삭제및변경불가"/>
      <sheetName val="원가계산 (2)"/>
      <sheetName val="공종"/>
      <sheetName val="법면단"/>
      <sheetName val="석축설면"/>
      <sheetName val="법면설면"/>
      <sheetName val="석축단"/>
      <sheetName val="법면수집"/>
      <sheetName val="설계내역"/>
      <sheetName val="기초입력 DATA"/>
      <sheetName val="P-산#1-1(WOWA1)"/>
      <sheetName val="차수별내역서"/>
      <sheetName val="개산공사비"/>
      <sheetName val="실행대비"/>
      <sheetName val="JUCK"/>
      <sheetName val="수문일1"/>
      <sheetName val="포장총괄집계표"/>
      <sheetName val="POOM_MOTO2"/>
      <sheetName val="전신환매도율"/>
      <sheetName val="교각계산"/>
      <sheetName val="1.설계기준"/>
      <sheetName val="원계약서"/>
      <sheetName val="안정성검토"/>
      <sheetName val="하중계산"/>
      <sheetName val="설계기준"/>
      <sheetName val="을지"/>
      <sheetName val="단위중량"/>
      <sheetName val="단면 (2)"/>
      <sheetName val="일위대가(1)"/>
      <sheetName val="설계예산2"/>
      <sheetName val="U형측구"/>
      <sheetName val="목교수량집계"/>
      <sheetName val="날개벽(시점좌측)"/>
      <sheetName val="순성토"/>
      <sheetName val="INPUT-DATA"/>
      <sheetName val="01"/>
      <sheetName val="5. 단면설계"/>
      <sheetName val="PIPE내역(FCN)"/>
      <sheetName val="주요설비계산"/>
      <sheetName val="도로토적"/>
      <sheetName val="45,46"/>
      <sheetName val="SORCE1"/>
      <sheetName val="잡철물"/>
      <sheetName val="맨홀수량산출(A-LINE)"/>
      <sheetName val="수량-양식"/>
      <sheetName val="산근1(인건비)"/>
      <sheetName val="activity"/>
      <sheetName val="steel data sheet"/>
      <sheetName val="총원가.24"/>
      <sheetName val="WIND"/>
      <sheetName val="BCPAB"/>
      <sheetName val="CALCULATION"/>
      <sheetName val="안산기계장치"/>
      <sheetName val="수지"/>
      <sheetName val="개별지가"/>
      <sheetName val="편입조서"/>
      <sheetName val="2021용량계산"/>
      <sheetName val="5CHBDC"/>
      <sheetName val="일위대가집계"/>
      <sheetName val="명세서"/>
      <sheetName val="도장"/>
      <sheetName val="물집"/>
      <sheetName val="갑지(추정)"/>
      <sheetName val="부하(성남)"/>
      <sheetName val="실행내역"/>
      <sheetName val="경비단가"/>
      <sheetName val="★도급내역(2공구)"/>
      <sheetName val="설계예산서"/>
      <sheetName val="예산내역서"/>
      <sheetName val="깨기 총괄"/>
      <sheetName val="이토변실(A3-LINE)"/>
      <sheetName val="고유코드_설계"/>
      <sheetName val="설계예시"/>
      <sheetName val="일위산출"/>
      <sheetName val="2003상반기노임기준"/>
      <sheetName val="가점"/>
      <sheetName val="index"/>
      <sheetName val="etc"/>
      <sheetName val="슬래브(유곡)"/>
      <sheetName val="실행예산"/>
      <sheetName val="비탈면보호공수량산출"/>
      <sheetName val="값"/>
      <sheetName val="중기조종사 단위단가"/>
      <sheetName val="아파트 내역"/>
      <sheetName val="골재집계"/>
      <sheetName val="VXXXXXXX"/>
      <sheetName val="대3류 "/>
      <sheetName val="직영(직영)"/>
      <sheetName val="-레미콘집계"/>
      <sheetName val="자갈,시멘트,모래산출"/>
      <sheetName val="-철근집계"/>
      <sheetName val="포장재료(1)"/>
      <sheetName val="-흄관집계"/>
      <sheetName val="기초단가"/>
      <sheetName val="노무"/>
      <sheetName val="차수"/>
      <sheetName val="구조물"/>
      <sheetName val="DATA 입력란"/>
      <sheetName val="토공1"/>
      <sheetName val="토공2"/>
      <sheetName val="구조물토공1"/>
      <sheetName val="토공3"/>
      <sheetName val="약품설비"/>
      <sheetName val="토공총괄표"/>
      <sheetName val="Ⅴ-2.공종별내역"/>
      <sheetName val="일집"/>
      <sheetName val="일위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방음벽기초"/>
      <sheetName val="부시수량"/>
      <sheetName val="설명"/>
      <sheetName val="자압1"/>
      <sheetName val="잡비계산"/>
      <sheetName val="4차공사"/>
      <sheetName val="총_구조물공"/>
      <sheetName val="참고사항"/>
      <sheetName val="근로자자료입력"/>
      <sheetName val="1월요청,실사(운용통보기준)"/>
      <sheetName val="수자재단위당"/>
      <sheetName val="사다리"/>
      <sheetName val="유출B"/>
      <sheetName val="일위대가-1"/>
      <sheetName val="P3"/>
      <sheetName val="제직재"/>
      <sheetName val="예산M11A"/>
      <sheetName val="list"/>
      <sheetName val="총집계표"/>
      <sheetName val="Assumptions"/>
      <sheetName val="이름표"/>
      <sheetName val="TRE TABLE"/>
      <sheetName val="hp5월가격"/>
      <sheetName val="96.12"/>
      <sheetName val="Template"/>
      <sheetName val="Initial Input Variable"/>
      <sheetName val="수식변수"/>
      <sheetName val="SILICATE"/>
      <sheetName val="부재치수입력"/>
      <sheetName val="명세표"/>
      <sheetName val="지장물"/>
      <sheetName val="노임단가(2010"/>
      <sheetName val="양수장내역"/>
      <sheetName val="TARGET"/>
      <sheetName val="General Data"/>
      <sheetName val="BOX(1.5X1.5)"/>
      <sheetName val="직재"/>
      <sheetName val="U-TYPE(1)"/>
      <sheetName val="경율산정.XLS"/>
      <sheetName val="교육종류"/>
      <sheetName val="부대tu"/>
      <sheetName val="세금자료"/>
      <sheetName val="설 계"/>
      <sheetName val="집수정단위수량600 "/>
      <sheetName val="S.중기사용료"/>
      <sheetName val="입력란"/>
      <sheetName val="70%"/>
      <sheetName val="CON'C"/>
      <sheetName val="단위단가"/>
      <sheetName val="변화치수"/>
      <sheetName val="현황"/>
      <sheetName val="산출근거1"/>
      <sheetName val="비용"/>
      <sheetName val="A(Rev.3)"/>
      <sheetName val="부재력정리"/>
      <sheetName val="SEISMIC"/>
      <sheetName val="Turki"/>
      <sheetName val="1.2 Staff Schedule"/>
      <sheetName val="판"/>
      <sheetName val="배수공1"/>
      <sheetName val="단중표"/>
      <sheetName val="형식 - 1-2-3"/>
      <sheetName val="신우"/>
      <sheetName val="연습"/>
      <sheetName val="연결임시"/>
    </sheetNames>
    <sheetDataSet>
      <sheetData sheetId="0" refreshError="1">
        <row r="24">
          <cell r="C24" t="str">
            <v>D=100×11¼˚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터널조도"/>
      <sheetName val="LX-JU"/>
      <sheetName val="ITEM"/>
      <sheetName val="동해title"/>
      <sheetName val="본체"/>
      <sheetName val="1.설계조건"/>
      <sheetName val="내역(정지)"/>
      <sheetName val="C3"/>
      <sheetName val="DATE"/>
      <sheetName val="수입"/>
      <sheetName val="일위대가목차"/>
      <sheetName val="CAL"/>
      <sheetName val="토공집계표"/>
      <sheetName val="BID"/>
      <sheetName val="기기리스트"/>
      <sheetName val="EQT-ESTN"/>
      <sheetName val="계수시트"/>
      <sheetName val="원가계산서"/>
      <sheetName val="집수정(600-700)"/>
      <sheetName val="cable-data"/>
      <sheetName val="SG"/>
      <sheetName val="횡배수공토공집계"/>
      <sheetName val="tggwan(mac)"/>
      <sheetName val="S0"/>
      <sheetName val="단가대비표"/>
      <sheetName val="적격"/>
      <sheetName val="설계가"/>
      <sheetName val="시설일위"/>
      <sheetName val="자재단가"/>
      <sheetName val="내역서"/>
      <sheetName val="Price List"/>
      <sheetName val="수량산출"/>
      <sheetName val="실행내역서 "/>
      <sheetName val="UPDATA"/>
      <sheetName val="제출내역 (2)"/>
      <sheetName val="JUCKEYK"/>
      <sheetName val="우수공"/>
      <sheetName val="배수내역"/>
      <sheetName val="G.R300경비"/>
      <sheetName val="하수급견적대비"/>
      <sheetName val="입찰내역서"/>
      <sheetName val="22수량"/>
      <sheetName val="견적대비"/>
      <sheetName val="대치판정"/>
      <sheetName val="A"/>
      <sheetName val="BID-도로"/>
      <sheetName val="견적조건"/>
      <sheetName val="집계표"/>
      <sheetName val="전기일위대가"/>
      <sheetName val="단가비교표"/>
      <sheetName val="예정(3)"/>
      <sheetName val="동원(3)"/>
      <sheetName val="Sensitivity and GC Value"/>
      <sheetName val="단중표-ST"/>
      <sheetName val="2.손익계산서"/>
      <sheetName val="MOTOR"/>
      <sheetName val="부하LOAD"/>
      <sheetName val="입찰안"/>
      <sheetName val="토공A"/>
      <sheetName val="견적서"/>
      <sheetName val="Factor"/>
      <sheetName val="N賃率-職"/>
      <sheetName val="유동표"/>
      <sheetName val="교대시점"/>
      <sheetName val="가도공"/>
      <sheetName val="7.PILE  (돌출)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빌딩 안내"/>
      <sheetName val="교대"/>
      <sheetName val="토목"/>
      <sheetName val="노임단가"/>
      <sheetName val="노무비 근거"/>
      <sheetName val="bm(CIcable)"/>
      <sheetName val="설계명세서"/>
      <sheetName val="예산명세서"/>
      <sheetName val="자료입력"/>
      <sheetName val="단중표"/>
      <sheetName val="총괄집계표"/>
      <sheetName val="TARGET"/>
      <sheetName val="EP0618"/>
      <sheetName val="건축공사"/>
      <sheetName val="갑지"/>
      <sheetName val="총괄"/>
      <sheetName val="부하계산서"/>
      <sheetName val="부하(성남)"/>
      <sheetName val="조도계산서 (도서)"/>
      <sheetName val="CA"/>
      <sheetName val="Baby일위대가"/>
      <sheetName val="연결관산출조서"/>
      <sheetName val="원형1호맨홀토공수량"/>
      <sheetName val="충주"/>
      <sheetName val="공량산출서"/>
      <sheetName val="PF_일반수량(35m)"/>
      <sheetName val="환율"/>
      <sheetName val="일위대가 "/>
      <sheetName val="청구내역(9807)"/>
      <sheetName val="노무비단가"/>
      <sheetName val="입출재고현황 (2)"/>
      <sheetName val="Åä°øÁý°èÇ¥"/>
      <sheetName val="ÀÏÀ§´ë°¡¸ñÂ÷"/>
      <sheetName val="Àû°Ý"/>
      <sheetName val="Áý¼öÁ¤(600-700)"/>
      <sheetName val="±â±â¸®½ºÆ®"/>
      <sheetName val="°è¼ö½ÃÆ®"/>
      <sheetName val="¿ø°¡°è»ê¼­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우각부보강"/>
      <sheetName val="울산시산표"/>
      <sheetName val="JUCK"/>
      <sheetName val="음봉방향"/>
      <sheetName val="단면 (2)"/>
      <sheetName val="TDTKP"/>
      <sheetName val="DK-KH"/>
      <sheetName val="전기"/>
      <sheetName val="주현(해보)"/>
      <sheetName val="주현(영광)"/>
      <sheetName val="INPUT"/>
      <sheetName val="SUMMARY"/>
      <sheetName val="#REF"/>
      <sheetName val="001"/>
      <sheetName val="단가"/>
      <sheetName val="명세서"/>
      <sheetName val="1NYS(당)"/>
      <sheetName val="중갑지"/>
      <sheetName val="품셈(기초)"/>
      <sheetName val="COPING"/>
      <sheetName val="슬래브"/>
      <sheetName val="설계산출표지"/>
      <sheetName val="산출근거"/>
      <sheetName val="조도계산"/>
      <sheetName val="WORK"/>
      <sheetName val="전체철근집계"/>
      <sheetName val="화재 탐지 설비"/>
      <sheetName val="표지 (2)"/>
      <sheetName val="일위대가"/>
      <sheetName val="지수"/>
      <sheetName val="노무비산출"/>
      <sheetName val="집수정_600_700_"/>
      <sheetName val="Total"/>
      <sheetName val="PT_ED"/>
      <sheetName val="2.대외공문"/>
      <sheetName val="전차선로 물량표"/>
      <sheetName val="슬래브1"/>
      <sheetName val="을지"/>
      <sheetName val="COVER"/>
      <sheetName val="b t mong"/>
      <sheetName val="노임"/>
      <sheetName val="플랜트 설치"/>
      <sheetName val="갑지(추정)"/>
      <sheetName val="내역서-대공연장"/>
      <sheetName val="UNIT"/>
      <sheetName val="Macro(차단기)"/>
      <sheetName val="RFP002"/>
      <sheetName val="천마갑지"/>
      <sheetName val="Final(1)summary"/>
      <sheetName val="의정부문예회관변경내역"/>
      <sheetName val="월별수입"/>
      <sheetName val="노무비"/>
      <sheetName val="2_대외공문"/>
      <sheetName val="청하배수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도면자료제출일정"/>
      <sheetName val="부대내역"/>
      <sheetName val="LOPCALC"/>
      <sheetName val="3차설계"/>
      <sheetName val="1경간당 상부수량"/>
      <sheetName val="품셈TABLE"/>
      <sheetName val="토목주소"/>
      <sheetName val="프랜트면허"/>
      <sheetName val="왕십리방향"/>
      <sheetName val="SLAB"/>
      <sheetName val="P-산#1-1(WOWA1)"/>
      <sheetName val="ABUT수량-A1"/>
      <sheetName val="가설건물"/>
      <sheetName val="간접비"/>
      <sheetName val="수량산출(수평맹암거)"/>
      <sheetName val="인건-측정"/>
      <sheetName val="내역1"/>
      <sheetName val="3련 BOX"/>
      <sheetName val="FCM"/>
      <sheetName val="MatchCode"/>
      <sheetName val="suk(mac)"/>
      <sheetName val="견적을"/>
      <sheetName val="일위대가목록"/>
      <sheetName val="일반공사"/>
      <sheetName val="실행철강하도"/>
      <sheetName val="터파기및재료"/>
      <sheetName val="MAT"/>
      <sheetName val="자동제어"/>
      <sheetName val="2F 회의실견적(5_14 일대)"/>
      <sheetName val="집계표1"/>
      <sheetName val="static.cal"/>
      <sheetName val="수량집계"/>
      <sheetName val="b_balju_cho"/>
      <sheetName val="일위대가표"/>
      <sheetName val="설계자료"/>
      <sheetName val="계정"/>
      <sheetName val="Variables"/>
      <sheetName val="RCSPlan"/>
      <sheetName val="Y-WORK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지명송금"/>
      <sheetName val="archi(본사)"/>
      <sheetName val="실행간접비"/>
      <sheetName val="(A)내역서"/>
      <sheetName val="1.설계기준"/>
      <sheetName val="자동화재탐지"/>
      <sheetName val="도체종-상수표"/>
      <sheetName val="자재"/>
      <sheetName val="토공연장"/>
      <sheetName val="증감대비"/>
      <sheetName val="ⴭⴭⴭⴭ"/>
      <sheetName val="정부노임단가"/>
      <sheetName val="동력부하(도산)"/>
      <sheetName val="일위(PN)"/>
      <sheetName val="RangeObject"/>
      <sheetName val="관급원내역"/>
      <sheetName val="FORM"/>
      <sheetName val="우각부검토"/>
      <sheetName val="보할공정"/>
      <sheetName val="일위"/>
      <sheetName val="공사비예산서(토목분)"/>
      <sheetName val="수량산출서-2"/>
      <sheetName val="산근-10"/>
      <sheetName val="ATS단가"/>
      <sheetName val="부대공"/>
      <sheetName val="L_RPTA05_목록"/>
      <sheetName val="잡철단가대비"/>
      <sheetName val="당정동경상이수"/>
      <sheetName val="당정동공통이수"/>
      <sheetName val="411-00 외화장기"/>
      <sheetName val="데이타"/>
      <sheetName val="자재단가_사급"/>
      <sheetName val="중기적산목록"/>
      <sheetName val="????"/>
      <sheetName val="Macro상수"/>
      <sheetName val="설계기준 및 하중계산"/>
      <sheetName val="3.하중계산"/>
      <sheetName val="인건비"/>
      <sheetName val="공종별자재"/>
      <sheetName val="FOOTING단면력"/>
      <sheetName val="아수배전(1회)"/>
      <sheetName val="LANGUAGE"/>
      <sheetName val="말뚝지지력산정"/>
      <sheetName val="수량산출서"/>
      <sheetName val="공통비"/>
      <sheetName val="설계변경원가계산총괄표(근린,시설,가로,공공)"/>
      <sheetName val="무산소조"/>
      <sheetName val="IW-LIST"/>
      <sheetName val="사급자재총괄"/>
      <sheetName val="장비"/>
      <sheetName val="내역(을)"/>
      <sheetName val="잡비"/>
      <sheetName val="견적보고"/>
      <sheetName val="중기단가LIST"/>
      <sheetName val="2000년1차"/>
      <sheetName val="파일의이용"/>
      <sheetName val="ASP"/>
      <sheetName val="공사개요"/>
      <sheetName val="96.12"/>
      <sheetName val="001BA"/>
      <sheetName val="Proposal"/>
      <sheetName val="예가표"/>
      <sheetName val="가로등제어반 설치공사(수량)"/>
      <sheetName val="설계내역서"/>
      <sheetName val="list"/>
      <sheetName val="기술자료 (연수)"/>
      <sheetName val="중기일위대가"/>
      <sheetName val="참조-(1)"/>
      <sheetName val="입찰결과보고"/>
      <sheetName val="HVAC"/>
      <sheetName val="건축내역서"/>
      <sheetName val="설비내역서"/>
      <sheetName val="전기내역서"/>
      <sheetName val="견적서-을지"/>
      <sheetName val="DESIGN CRETERIA"/>
      <sheetName val="노무비 "/>
      <sheetName val="기계경비"/>
      <sheetName val="직재"/>
      <sheetName val="견적시담(송포2공구)"/>
      <sheetName val="CODE"/>
      <sheetName val="Piping Design Data"/>
      <sheetName val="단위내역서"/>
      <sheetName val="M-MG1"/>
      <sheetName val="인부신상자료"/>
      <sheetName val="품의서(TL)"/>
      <sheetName val="농협-입금"/>
      <sheetName val="1"/>
      <sheetName val="교통대책내역"/>
      <sheetName val="공종별지급자재"/>
      <sheetName val="Control"/>
      <sheetName val="2000전체분"/>
      <sheetName val="건축내역"/>
      <sheetName val="양식"/>
      <sheetName val="표지"/>
      <sheetName val="6.노임"/>
      <sheetName val="INDEX"/>
      <sheetName val="민감도분석"/>
      <sheetName val="시청방향슬래브수량"/>
      <sheetName val="링크해지용"/>
      <sheetName val="연결관암거"/>
      <sheetName val="우수"/>
      <sheetName val="TYPE-B 평균H"/>
      <sheetName val="위치조서"/>
      <sheetName val="교각1"/>
      <sheetName val="보차도경계석"/>
      <sheetName val="G_R300경비"/>
      <sheetName val="TTDZ 679"/>
      <sheetName val="영동(D)"/>
      <sheetName val="조명율표"/>
      <sheetName val="물량산출"/>
      <sheetName val="전 기"/>
      <sheetName val="단"/>
      <sheetName val="조건"/>
      <sheetName val="약전닥트"/>
      <sheetName val="건축부하"/>
      <sheetName val="FA설치명세"/>
      <sheetName val="FD"/>
      <sheetName val="교각(P1)수량"/>
      <sheetName val="기본"/>
      <sheetName val="DAN"/>
      <sheetName val="신우"/>
      <sheetName val="금호"/>
      <sheetName val="당초"/>
      <sheetName val="MixBed"/>
      <sheetName val="CondPol"/>
      <sheetName val="Languages"/>
      <sheetName val="날개벽수량표"/>
      <sheetName val="국내조달(통합-1)"/>
      <sheetName val="__MAIN"/>
      <sheetName val="단면치수"/>
      <sheetName val="설계예산서"/>
      <sheetName val="Macro1"/>
      <sheetName val="Hauptdaten"/>
      <sheetName val="FB25JN"/>
      <sheetName val="TABLE"/>
      <sheetName val="산근1,2"/>
      <sheetName val="TRAY Data"/>
      <sheetName val="동력부하"/>
      <sheetName val="우배수"/>
      <sheetName val="3.바닥판설계"/>
      <sheetName val="일위대가양식"/>
      <sheetName val="일위대가서식"/>
      <sheetName val="주형"/>
      <sheetName val="6PILE  (돌출)"/>
      <sheetName val="본부소개"/>
      <sheetName val="날개벽(시점좌측)"/>
      <sheetName val="내역기준"/>
      <sheetName val="4.5 휨응력"/>
      <sheetName val="경계석"/>
      <sheetName val="골재집계"/>
      <sheetName val="3.하중산정4.지지력"/>
      <sheetName val="Sheet1 (2)"/>
      <sheetName val="토공계산서(부체도로)"/>
      <sheetName val="가시설"/>
      <sheetName val="PROJECT BRIEF"/>
      <sheetName val="PROJECT BRIEF(EX.NEW)"/>
      <sheetName val="입고장부 (4)"/>
      <sheetName val="로우프"/>
      <sheetName val="장비가동집계표"/>
      <sheetName val="_shtOpr_"/>
      <sheetName val="케이블DATA"/>
      <sheetName val="중기사용료"/>
      <sheetName val="토공"/>
      <sheetName val="참조"/>
      <sheetName val="을"/>
      <sheetName val="내역(한신APT)"/>
      <sheetName val="(4-2)열관류값-2"/>
      <sheetName val="조명율데이타"/>
      <sheetName val="단가표"/>
      <sheetName val="중동상가"/>
      <sheetName val="건축집계표"/>
      <sheetName val="견"/>
      <sheetName val="ROOF(ALKALI)"/>
      <sheetName val="CP(1)"/>
      <sheetName val="실행내역"/>
      <sheetName val="세원견적서"/>
      <sheetName val="포장공"/>
      <sheetName val="DB"/>
      <sheetName val="철근집계표"/>
      <sheetName val="타견적(을)"/>
      <sheetName val="작성"/>
      <sheetName val="과천MAIN"/>
      <sheetName val="공문"/>
      <sheetName val="선급법인세 (2)"/>
      <sheetName val="2000자금소요"/>
      <sheetName val="수질정화시설"/>
      <sheetName val="직접공사비집계표"/>
      <sheetName val="견적정보"/>
      <sheetName val="단가조사"/>
      <sheetName val="6m기존암거철거공"/>
      <sheetName val="신규일위대가"/>
      <sheetName val="안정검토"/>
      <sheetName val="현금"/>
      <sheetName val="물가시세"/>
      <sheetName val="6.교좌면보강"/>
      <sheetName val="수주추정"/>
      <sheetName val="도로토적"/>
      <sheetName val="3.공통공사대비"/>
      <sheetName val="LCS-SEAT"/>
      <sheetName val="A-4"/>
      <sheetName val="10월판관"/>
      <sheetName val="공정계획(내부계획25%,내부w.f)"/>
      <sheetName val="CTEMCOST"/>
      <sheetName val="대가수량"/>
      <sheetName val="뚝토공"/>
      <sheetName val="업무분장"/>
      <sheetName val="방송(체육관)"/>
      <sheetName val="구조물"/>
      <sheetName val="기둥(원형)"/>
      <sheetName val="Sheet17"/>
      <sheetName val="Macro2"/>
      <sheetName val="소방일위 "/>
      <sheetName val="건축"/>
      <sheetName val="TOP"/>
      <sheetName val="5.전사투자계획종함안"/>
      <sheetName val="0001new"/>
      <sheetName val="POWER"/>
      <sheetName val="A_7"/>
      <sheetName val="제품정보"/>
      <sheetName val="D040416"/>
      <sheetName val="특별교실"/>
      <sheetName val="대림경상68억"/>
      <sheetName val="DATASPEC(VT1)"/>
      <sheetName val="96작생능"/>
      <sheetName val="공통(20-91)"/>
      <sheetName val="한강운반비"/>
      <sheetName val="총급여"/>
      <sheetName val="지진시"/>
      <sheetName val="SAN"/>
      <sheetName val="내역표지"/>
      <sheetName val="工완성공사율"/>
      <sheetName val="가공비"/>
      <sheetName val="간선DATA"/>
      <sheetName val="세부내역서"/>
      <sheetName val="48일위"/>
      <sheetName val="내역서1"/>
      <sheetName val="약품공급2"/>
      <sheetName val="단가 및 재료비"/>
      <sheetName val="중기사용료산출근거"/>
      <sheetName val="입출재고현황 _2_"/>
      <sheetName val="YOEMAGUM"/>
      <sheetName val="REDUCER"/>
      <sheetName val="WE'T"/>
      <sheetName val="6.7.8.우물통"/>
      <sheetName val="STBOX"/>
      <sheetName val="FT_금액"/>
      <sheetName val="조명율"/>
      <sheetName val="98수문일위"/>
      <sheetName val="일위대가(원본)"/>
      <sheetName val="200"/>
      <sheetName val="내역서적용수량 (지방도893)"/>
      <sheetName val="POOM_MOTO"/>
      <sheetName val="POOM_MOTO2"/>
      <sheetName val="수목데이타"/>
      <sheetName val="선택"/>
      <sheetName val="카렌스센터계량기설치공사"/>
      <sheetName val="투찰내역"/>
      <sheetName val="수산(A1)"/>
      <sheetName val="현장관리비 산출내역"/>
      <sheetName val="DATA 입력란"/>
      <sheetName val="용수지선토적"/>
      <sheetName val="용량(1-2)"/>
      <sheetName val="3BL공동구 수량"/>
      <sheetName val="전력구구조물산근"/>
      <sheetName val="6호기"/>
      <sheetName val="설"/>
      <sheetName val="기본일위"/>
      <sheetName val="Pricelist TAC AB"/>
      <sheetName val="물가정보자료"/>
      <sheetName val="현장지지물물량"/>
      <sheetName val="MEXICO-C"/>
      <sheetName val="변경비교-을"/>
      <sheetName val="전계가"/>
      <sheetName val="케이블규격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총괄표"/>
      <sheetName val="기계"/>
      <sheetName val="TOTAL_BOQ"/>
      <sheetName val="기계경비일람"/>
      <sheetName val="단면검토"/>
      <sheetName val="주요공사"/>
      <sheetName val="schtable"/>
      <sheetName val="1호토공"/>
      <sheetName val="12호기내역서(건축분)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DATE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우수공"/>
      <sheetName val="일위대가목차"/>
      <sheetName val="Price List"/>
      <sheetName val="일위목록"/>
      <sheetName val="설계명세서"/>
      <sheetName val="예산명세서"/>
      <sheetName val="자료입력"/>
      <sheetName val="대치판정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S-M"/>
      <sheetName val="RCS#6"/>
      <sheetName val="RCS#7"/>
      <sheetName val="중계펌프장"/>
      <sheetName val="중계펌프장 (2)"/>
      <sheetName val="Sheet2"/>
      <sheetName val="Sheet3"/>
      <sheetName val="Sheet4"/>
      <sheetName val="Sheet5"/>
      <sheetName val="Sheet6"/>
      <sheetName val="Sheet7"/>
      <sheetName val="Sheet8"/>
      <sheetName val="DATA-UPS"/>
      <sheetName val="Sheet9"/>
      <sheetName val="Sheet10"/>
      <sheetName val="Sheet11"/>
      <sheetName val="유량계산정기준"/>
      <sheetName val="터널조도"/>
      <sheetName val="DATA"/>
      <sheetName val="집수정(600-7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">
          <cell r="B1" t="str">
            <v>요코가와</v>
          </cell>
        </row>
        <row r="3">
          <cell r="A3" t="str">
            <v>CODT전기화학식</v>
          </cell>
          <cell r="B3">
            <v>150</v>
          </cell>
        </row>
        <row r="4">
          <cell r="A4" t="str">
            <v>CT교류2전극법</v>
          </cell>
          <cell r="B4">
            <v>3.5</v>
          </cell>
        </row>
        <row r="5">
          <cell r="A5" t="str">
            <v>DOT폴라로그래픽법</v>
          </cell>
          <cell r="B5">
            <v>18</v>
          </cell>
        </row>
        <row r="6">
          <cell r="A6" t="str">
            <v>DT초음파식</v>
          </cell>
          <cell r="B6">
            <v>15</v>
          </cell>
        </row>
        <row r="7">
          <cell r="A7" t="str">
            <v>FT전자식</v>
          </cell>
          <cell r="B7">
            <v>35</v>
          </cell>
        </row>
        <row r="8">
          <cell r="A8" t="str">
            <v>FT초음파식</v>
          </cell>
          <cell r="B8">
            <v>32</v>
          </cell>
        </row>
        <row r="9">
          <cell r="A9" t="str">
            <v>FT오리피스</v>
          </cell>
          <cell r="B9">
            <v>15</v>
          </cell>
        </row>
        <row r="10">
          <cell r="A10" t="str">
            <v>FT파샬프롬</v>
          </cell>
          <cell r="B10">
            <v>32</v>
          </cell>
        </row>
        <row r="11">
          <cell r="A11" t="str">
            <v>FT웨어식</v>
          </cell>
          <cell r="B11">
            <v>15</v>
          </cell>
        </row>
        <row r="12">
          <cell r="A12" t="str">
            <v>LS전극봉</v>
          </cell>
          <cell r="B12">
            <v>1.1000000000000001</v>
          </cell>
        </row>
        <row r="13">
          <cell r="A13" t="str">
            <v>LS오뚜기식</v>
          </cell>
          <cell r="B13">
            <v>6</v>
          </cell>
        </row>
        <row r="14">
          <cell r="A14" t="str">
            <v>LT차압식</v>
          </cell>
          <cell r="B14">
            <v>18</v>
          </cell>
        </row>
        <row r="15">
          <cell r="A15" t="str">
            <v>LT초음파식</v>
          </cell>
          <cell r="B15">
            <v>18</v>
          </cell>
        </row>
        <row r="16">
          <cell r="A16" t="str">
            <v>MLSST투과광식</v>
          </cell>
          <cell r="B16">
            <v>12</v>
          </cell>
        </row>
        <row r="17">
          <cell r="A17" t="str">
            <v>ORPT금속전극법</v>
          </cell>
          <cell r="B17">
            <v>11</v>
          </cell>
        </row>
        <row r="18">
          <cell r="A18" t="str">
            <v>PHT유리전극법</v>
          </cell>
          <cell r="B18">
            <v>10</v>
          </cell>
        </row>
        <row r="19">
          <cell r="A19" t="str">
            <v>SST적외선투과광법</v>
          </cell>
          <cell r="B19">
            <v>30</v>
          </cell>
        </row>
        <row r="20">
          <cell r="A20" t="str">
            <v>TBT표면산란광식</v>
          </cell>
          <cell r="B20">
            <v>50</v>
          </cell>
        </row>
        <row r="21">
          <cell r="A21" t="str">
            <v>ALT알카리도계</v>
          </cell>
        </row>
        <row r="22">
          <cell r="A22" t="str">
            <v>CLT폴라로그래프법</v>
          </cell>
          <cell r="B22">
            <v>210</v>
          </cell>
        </row>
        <row r="23">
          <cell r="A23" t="str">
            <v>WT</v>
          </cell>
        </row>
        <row r="24">
          <cell r="A24" t="str">
            <v>ZT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Price List"/>
      <sheetName val="EP0618"/>
      <sheetName val="과천MAIN"/>
      <sheetName val="총괄표"/>
      <sheetName val="중강당 내역"/>
      <sheetName val="일위대가목차"/>
      <sheetName val="DATA(VTL)"/>
      <sheetName val="집수정(600-700)"/>
      <sheetName val="예정(3)"/>
      <sheetName val="일위목록"/>
      <sheetName val="요율"/>
      <sheetName val="내역서"/>
      <sheetName val="교대"/>
      <sheetName val="DATA"/>
      <sheetName val="DATA-UPS"/>
      <sheetName val="GI-LIST"/>
      <sheetName val="제출내역 (2)"/>
      <sheetName val="상 부"/>
      <sheetName val="기기리스트"/>
      <sheetName val="현장경비"/>
      <sheetName val="1.동력공사"/>
      <sheetName val="도체종-상수표"/>
      <sheetName val="총괄집계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봉양~조차장간고하개명(신설)"/>
      <sheetName val="GODO"/>
      <sheetName val="기기리스트"/>
      <sheetName val="밸브설치"/>
      <sheetName val="#REF"/>
      <sheetName val="1단계"/>
      <sheetName val="건축내역"/>
      <sheetName val="여과지동"/>
      <sheetName val="기초자료"/>
      <sheetName val="접지수량"/>
      <sheetName val="일위총괄"/>
      <sheetName val="실행철강하도"/>
      <sheetName val="내역"/>
      <sheetName val="DATA"/>
      <sheetName val="전체제잡비"/>
      <sheetName val="요율"/>
      <sheetName val="내역서"/>
      <sheetName val="대포2교접속"/>
      <sheetName val="천방교접속"/>
      <sheetName val="터파기및재료"/>
      <sheetName val="실행간접비용"/>
      <sheetName val="3.하중산정4.지지력"/>
      <sheetName val="실행(1)"/>
      <sheetName val="Y-WORK"/>
      <sheetName val="구조물철거타공정이월"/>
      <sheetName val="전체_1설계"/>
      <sheetName val="교각1"/>
      <sheetName val="보도경계블럭"/>
      <sheetName val="BID"/>
      <sheetName val="직노"/>
      <sheetName val="단가표"/>
      <sheetName val="총괄표"/>
      <sheetName val="ABUT수량-A1"/>
      <sheetName val="설계명세서"/>
      <sheetName val="예산명세서"/>
      <sheetName val="자료입력"/>
      <sheetName val="원가서"/>
      <sheetName val="자재일람"/>
      <sheetName val="공정증감대ㅈ표"/>
      <sheetName val="자재단가"/>
      <sheetName val="전체"/>
      <sheetName val="준검 내역서"/>
      <sheetName val="전기2005"/>
      <sheetName val="품셈TABLE"/>
      <sheetName val="상 부"/>
      <sheetName val="노무비 "/>
      <sheetName val="도담구내 개소별 명세"/>
      <sheetName val="삼원"/>
      <sheetName val="그린"/>
      <sheetName val="한창-을"/>
      <sheetName val="품셈"/>
      <sheetName val="단가"/>
      <sheetName val="수량산출"/>
      <sheetName val="신호등일위대가"/>
      <sheetName val="1.취수장"/>
      <sheetName val="DATA-UPS"/>
      <sheetName val="예정(3)"/>
      <sheetName val="앉음벽 (2)"/>
      <sheetName val="RE9604"/>
      <sheetName val="1차증가원가계산"/>
      <sheetName val="2.대외공문"/>
      <sheetName val="P-산#1-1(WOWA1)"/>
      <sheetName val="남양구조시험동"/>
      <sheetName val="공사원가계산서"/>
      <sheetName val="견적대비표"/>
      <sheetName val="전사 (2)"/>
      <sheetName val="BA (2)"/>
      <sheetName val="CP (2)"/>
      <sheetName val="교각계산"/>
      <sheetName val="당진1,2호기전선관설치및접지4차공사내역서-을지"/>
      <sheetName val="투찰"/>
      <sheetName val="양식_자재단가조사표"/>
      <sheetName val="내역서1"/>
      <sheetName val="LD"/>
      <sheetName val="시설일위"/>
      <sheetName val="노임"/>
      <sheetName val="8설7발"/>
      <sheetName val="문학간접"/>
      <sheetName val="노무"/>
      <sheetName val="BLOCK(1)"/>
      <sheetName val="실행내역"/>
      <sheetName val="갑지"/>
      <sheetName val="공사비총괄"/>
      <sheetName val="수량산출서"/>
      <sheetName val="자재"/>
      <sheetName val="2000년1차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노임단가"/>
      <sheetName val="사급자재"/>
      <sheetName val="입찰안"/>
      <sheetName val="이형관"/>
      <sheetName val="자재단가표"/>
      <sheetName val="집수정(600-700)"/>
      <sheetName val="인부신상자료"/>
      <sheetName val="GI-LIST"/>
      <sheetName val="일위목록"/>
      <sheetName val="집계표"/>
      <sheetName val="분전반계산서(석관)"/>
      <sheetName val="일위대가목차"/>
      <sheetName val="샘플표지"/>
      <sheetName val="전기내역서(총계)"/>
      <sheetName val="제수변수량"/>
      <sheetName val="DATE"/>
      <sheetName val="일위대가(가설)"/>
      <sheetName val="재료값"/>
      <sheetName val="제경비"/>
      <sheetName val="편입토지조서"/>
      <sheetName val="NAI"/>
      <sheetName val="청하배수"/>
      <sheetName val="중사"/>
      <sheetName val="맨홀수량산출"/>
      <sheetName val="N賃率-職"/>
      <sheetName val="내역(원)"/>
      <sheetName val="AHU집계"/>
      <sheetName val="공조기휀"/>
      <sheetName val="공조기"/>
      <sheetName val="원가계산서구조조정"/>
      <sheetName val="2000전체분"/>
      <sheetName val="수량집계"/>
      <sheetName val="총괄집계표"/>
      <sheetName val="9902"/>
      <sheetName val="제출내역 (2)"/>
      <sheetName val="접속도로1"/>
      <sheetName val="현장관리비참조"/>
      <sheetName val="원가계산서"/>
      <sheetName val="Macro2"/>
      <sheetName val="일위대가목록"/>
      <sheetName val="DS적용내역서"/>
      <sheetName val="신당동집계표"/>
      <sheetName val="직원유류수불현황"/>
      <sheetName val="퍼스트"/>
      <sheetName val="간접"/>
      <sheetName val="내역서(기성청구)"/>
      <sheetName val="4.전기"/>
      <sheetName val="교통대책내역"/>
      <sheetName val="준공정산"/>
      <sheetName val="내역(가지)"/>
      <sheetName val="자동세륜기"/>
      <sheetName val="공통가설"/>
      <sheetName val="XXXXXX"/>
      <sheetName val="조명율표"/>
      <sheetName val="자재단가비교표"/>
      <sheetName val="금액내역서"/>
      <sheetName val="일위대가_가설_"/>
      <sheetName val="허용전류-IEC"/>
      <sheetName val="허용전류-IEC DATA"/>
      <sheetName val="Macro1"/>
      <sheetName val="9GNG운반"/>
      <sheetName val="재료비"/>
      <sheetName val="2000노임기준"/>
      <sheetName val="FA설치명세"/>
      <sheetName val="단가산출"/>
      <sheetName val="Eq. Mobilization"/>
      <sheetName val="청천내"/>
      <sheetName val="wall"/>
      <sheetName val="Front"/>
      <sheetName val="단가비교"/>
      <sheetName val="간접비계산"/>
      <sheetName val="내역(원안-대안)"/>
      <sheetName val="터널조도"/>
      <sheetName val="단가조사-1"/>
      <sheetName val="단가조사-2"/>
      <sheetName val="1.동력공사"/>
      <sheetName val="범례표"/>
      <sheetName val="노무비단가"/>
      <sheetName val="날개벽"/>
      <sheetName val="기준정보"/>
      <sheetName val="I一般比"/>
      <sheetName val="가락화장을지"/>
      <sheetName val="가설건물"/>
      <sheetName val="중강당 내역"/>
      <sheetName val="통신2005"/>
      <sheetName val="단위가격"/>
      <sheetName val="2.1  노무비 평균단가산출"/>
      <sheetName val="1.설계조건"/>
      <sheetName val="cable-data"/>
      <sheetName val="요약&amp;결과"/>
      <sheetName val="건설성적"/>
      <sheetName val="토공총괄집계"/>
      <sheetName val="현장설명"/>
      <sheetName val="가도공"/>
      <sheetName val="을부담운반비"/>
      <sheetName val="Total"/>
      <sheetName val="집수A"/>
      <sheetName val="간이영수증"/>
      <sheetName val="명세서"/>
      <sheetName val="경상비"/>
      <sheetName val="도면명"/>
      <sheetName val="낙찰표"/>
      <sheetName val="1회기성을"/>
      <sheetName val="산출근거"/>
      <sheetName val="토적표"/>
      <sheetName val="1.설계기준"/>
      <sheetName val="토사(PE)"/>
      <sheetName val="토공총괄표"/>
      <sheetName val="Sheet1 (2)"/>
      <sheetName val="98NS-N"/>
      <sheetName val="건축2"/>
      <sheetName val="쌍송교"/>
      <sheetName val="유입량"/>
      <sheetName val="CAT_5"/>
      <sheetName val="계수시트"/>
      <sheetName val="우각부보강"/>
      <sheetName val="단위단가"/>
      <sheetName val="sub"/>
      <sheetName val="입력"/>
      <sheetName val="&lt;--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자재단가"/>
      <sheetName val="가도공"/>
      <sheetName val="노임단가"/>
      <sheetName val="시설물일위"/>
      <sheetName val="가설공사"/>
      <sheetName val="단가결정"/>
      <sheetName val="내역아"/>
      <sheetName val="울타리"/>
      <sheetName val="수량산출"/>
      <sheetName val="약품공급2"/>
      <sheetName val="계약용량(서포)"/>
      <sheetName val="6PILE  (돌출)"/>
      <sheetName val="전선 및 전선관"/>
      <sheetName val="사통"/>
      <sheetName val="작업완료보고서(11차)"/>
      <sheetName val="공문(11차)"/>
      <sheetName val="총괄내역"/>
      <sheetName val="기초자료입력"/>
    </sheetNames>
    <sheetDataSet>
      <sheetData sheetId="0"/>
      <sheetData sheetId="1" refreshError="1">
        <row r="3">
          <cell r="B3">
            <v>70616</v>
          </cell>
        </row>
        <row r="4">
          <cell r="B4">
            <v>67900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#REF"/>
      <sheetName val="Baby일위대가"/>
      <sheetName val="45,46"/>
      <sheetName val="정화조동내역"/>
      <sheetName val="교대(A1)"/>
      <sheetName val="부하계산서"/>
      <sheetName val="단위수량"/>
      <sheetName val="교대(A1-A2)"/>
      <sheetName val="AS포장복구 "/>
      <sheetName val="JUCK"/>
      <sheetName val="MOTOR"/>
      <sheetName val="노무비"/>
      <sheetName val="BID"/>
      <sheetName val="2000년1차"/>
      <sheetName val="1)fs"/>
      <sheetName val="노임"/>
      <sheetName val="9811"/>
      <sheetName val="유림골조"/>
      <sheetName val="Macro3"/>
      <sheetName val="대구-교대(A1-A2)"/>
      <sheetName val="설계"/>
      <sheetName val="원형1호맨홀토공수량"/>
      <sheetName val="내역"/>
      <sheetName val="내역서"/>
      <sheetName val="Sheet17"/>
      <sheetName val="EQ-R1"/>
      <sheetName val="1차증가원가계산"/>
      <sheetName val="전기일위대가"/>
      <sheetName val="정부노임단가"/>
      <sheetName val="본체"/>
      <sheetName val="BID-도로"/>
      <sheetName val="재정비직인"/>
      <sheetName val="재정비내역"/>
      <sheetName val="지적고시내역"/>
      <sheetName val="철거산출근거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수계산1-2"/>
      <sheetName val="STORAGE"/>
      <sheetName val="Y-WORK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터파기및재료"/>
      <sheetName val="조명율표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소야공정계획표"/>
      <sheetName val="입찰안"/>
      <sheetName val="단가 및 재료비"/>
      <sheetName val="수량산출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 계"/>
      <sheetName val="ASP포장"/>
      <sheetName val="내역서(전기)"/>
      <sheetName val="3BL공동구 수량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견적조건"/>
      <sheetName val="견적조건(을지)"/>
      <sheetName val="식생블럭단위수량"/>
      <sheetName val="교각1"/>
      <sheetName val="요율"/>
      <sheetName val="자재대"/>
      <sheetName val="소요자재"/>
      <sheetName val="노무산출서"/>
      <sheetName val="ETC"/>
      <sheetName val="토공"/>
      <sheetName val="산출내역서집계표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데이타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을지"/>
      <sheetName val="조도계산서 (도서)"/>
      <sheetName val="간선계산"/>
      <sheetName val="기초단가"/>
      <sheetName val="대구실행"/>
      <sheetName val="0.집계"/>
      <sheetName val="LOPCALC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재료"/>
      <sheetName val="N賃率-職"/>
      <sheetName val="매립"/>
      <sheetName val="MAIN_TABLE"/>
      <sheetName val="1.설계조건"/>
      <sheetName val="제경비율"/>
      <sheetName val="3-1.CB"/>
      <sheetName val="일위대가목차"/>
      <sheetName val="아산추가1220"/>
      <sheetName val="XL4Poppy"/>
      <sheetName val="입찰보고"/>
      <sheetName val="노무비단가"/>
      <sheetName val="당초"/>
      <sheetName val="일위대가(가설)"/>
      <sheetName val="98지급계획"/>
      <sheetName val="본공사"/>
      <sheetName val="DANGA"/>
      <sheetName val="실행내역서"/>
      <sheetName val="인건비"/>
      <sheetName val="BQ"/>
      <sheetName val="동원(3)"/>
      <sheetName val="예정(3)"/>
      <sheetName val="관리사무소"/>
      <sheetName val="건축"/>
      <sheetName val="공용시설내역"/>
      <sheetName val="대창(함평)"/>
      <sheetName val="대창(장성)"/>
      <sheetName val="대창(함평)-창열"/>
      <sheetName val="WORK"/>
      <sheetName val="1.설계기준"/>
      <sheetName val="터널조도"/>
      <sheetName val="3차설계"/>
      <sheetName val="1차설계변경내역"/>
      <sheetName val="단위단가"/>
      <sheetName val="CTEMCOST"/>
      <sheetName val="총괄내역서"/>
      <sheetName val="단가산출서 (2)"/>
      <sheetName val="단가산출서"/>
      <sheetName val="기계경비(시간당)"/>
      <sheetName val="램머"/>
      <sheetName val="매매"/>
      <sheetName val="전신"/>
      <sheetName val="기간등록"/>
      <sheetName val="U-TYPE(1)"/>
      <sheetName val="중기일위대가"/>
      <sheetName val="식재"/>
      <sheetName val="시설물"/>
      <sheetName val="식재출력용"/>
      <sheetName val="유지관리"/>
      <sheetName val="바닥판"/>
      <sheetName val="입력DATA"/>
      <sheetName val="1. 가로등 설비 공사(산출)"/>
      <sheetName val="다곡2교"/>
    </sheetNames>
    <definedNames>
      <definedName name="Macro12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로등"/>
      <sheetName val="일위집계표"/>
      <sheetName val="박스토공"/>
      <sheetName val="기준표"/>
      <sheetName val="단가"/>
      <sheetName val="단가및재료비"/>
      <sheetName val="보호공"/>
      <sheetName val="상수도갑지"/>
      <sheetName val="상수도을지"/>
      <sheetName val="준검 내역서"/>
      <sheetName val="1"/>
      <sheetName val="내역서"/>
      <sheetName val="구조물집계표"/>
    </sheetNames>
    <sheetDataSet>
      <sheetData sheetId="0" refreshError="1"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품셈TABLE"/>
      <sheetName val="갑  지"/>
      <sheetName val="소일위대가코드표"/>
      <sheetName val="표지 (2)"/>
      <sheetName val="수목데이타"/>
      <sheetName val=""/>
      <sheetName val="간접"/>
      <sheetName val="품셈집계표"/>
      <sheetName val="자재조사표(참고용)"/>
      <sheetName val="일반부표집계표"/>
      <sheetName val="수목표준대가"/>
      <sheetName val="수목일위"/>
      <sheetName val="건축2"/>
      <sheetName val="설명"/>
      <sheetName val="원가계산"/>
      <sheetName val="6호기"/>
      <sheetName val="참고"/>
      <sheetName val="공사개요"/>
      <sheetName val="AS포장복구 "/>
      <sheetName val="2000.11월설계내역"/>
      <sheetName val="Sheet1"/>
      <sheetName val="Customer Databas"/>
      <sheetName val="기타 정보통신공사"/>
      <sheetName val="공종단가"/>
      <sheetName val="단가대비표"/>
      <sheetName val="접속도로1"/>
      <sheetName val="평가데이터"/>
      <sheetName val="장비별표(오거보링)(Ø400)(12M)"/>
      <sheetName val="unit 4"/>
      <sheetName val="화재 탐지 설비"/>
      <sheetName val="수량산출서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노임단가"/>
      <sheetName val="단가조사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기초일위"/>
      <sheetName val="시설일위"/>
      <sheetName val="조명일위"/>
      <sheetName val="Total"/>
      <sheetName val="1차증가원가계산"/>
      <sheetName val="문학간접"/>
      <sheetName val="교사기준면적(초등)"/>
      <sheetName val="금액"/>
      <sheetName val="전익자재"/>
      <sheetName val="원내역"/>
      <sheetName val="직재"/>
      <sheetName val="재집"/>
      <sheetName val="단가 및 재료비"/>
      <sheetName val="단가산출2"/>
      <sheetName val="골조시행"/>
      <sheetName val="이름표지정"/>
      <sheetName val="가설공사비"/>
      <sheetName val="도로구조공사비"/>
      <sheetName val="도로토공공사비"/>
      <sheetName val="여수토공사비"/>
      <sheetName val="49"/>
      <sheetName val="자재단가조사표-수목"/>
      <sheetName val="간선계산"/>
      <sheetName val="금액내역서"/>
      <sheetName val="총괄내역"/>
      <sheetName val="일위대가(가설)"/>
      <sheetName val="준공정산"/>
      <sheetName val="데리네이타현황"/>
      <sheetName val="건축-물가변동"/>
      <sheetName val="현장관리비"/>
      <sheetName val="#REF"/>
      <sheetName val="일위대가"/>
      <sheetName val="EACT10"/>
      <sheetName val="금융비용"/>
      <sheetName val="내역"/>
      <sheetName val="준검 내역서"/>
      <sheetName val="2000년1차"/>
      <sheetName val="2000전체분"/>
      <sheetName val="노무,재료"/>
      <sheetName val="Sheet1 (2)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개인"/>
      <sheetName val="9811"/>
      <sheetName val="9509"/>
      <sheetName val="세부내역"/>
      <sheetName val="기본단가표"/>
      <sheetName val="공종목록표"/>
      <sheetName val="A"/>
      <sheetName val="남양내역"/>
      <sheetName val="Sheet4"/>
      <sheetName val="공종별원가계산"/>
      <sheetName val="가감수량"/>
      <sheetName val="맨홀수량산출"/>
      <sheetName val="10공구일위"/>
      <sheetName val="별표집계"/>
      <sheetName val="자재단가"/>
      <sheetName val="Mc1"/>
      <sheetName val="data"/>
      <sheetName val="직접경비"/>
      <sheetName val="직접인건비"/>
      <sheetName val="총괄내역서"/>
      <sheetName val="철콘"/>
      <sheetName val="간접비"/>
      <sheetName val="정화조방수미장"/>
      <sheetName val="노임이"/>
      <sheetName val="DANGA"/>
      <sheetName val="전체"/>
      <sheetName val="물가자료"/>
      <sheetName val="시멘트"/>
      <sheetName val="BID"/>
      <sheetName val="산출내역서집계표"/>
      <sheetName val="DC-O-4-S(설명서)"/>
      <sheetName val="연습"/>
      <sheetName val="예산명세서"/>
      <sheetName val="설계명세서"/>
      <sheetName val="자료입력"/>
      <sheetName val="2공구산출내역"/>
      <sheetName val="견적시담(송포2공구)"/>
      <sheetName val="단가"/>
      <sheetName val="전기"/>
      <sheetName val="전주2本1"/>
      <sheetName val="조명시설"/>
      <sheetName val="1.설계조건"/>
      <sheetName val="토공산출(주차장)"/>
      <sheetName val="현장관리"/>
      <sheetName val="공통가설"/>
      <sheetName val="매입"/>
      <sheetName val="토공산출 (아파트)"/>
      <sheetName val="단가산출1"/>
      <sheetName val="횡배수관토공수량"/>
      <sheetName val="중기사용료산출근거"/>
      <sheetName val="일위대가-1"/>
      <sheetName val="개소별수량산출"/>
      <sheetName val="단가산출"/>
      <sheetName val="기계경비적용기준"/>
      <sheetName val="수목단가"/>
      <sheetName val="시설수량표"/>
      <sheetName val="식재수량표"/>
      <sheetName val="Ⅶ-2.현장경비산출"/>
      <sheetName val="참조"/>
      <sheetName val="일위대가목차"/>
      <sheetName val="입찰"/>
      <sheetName val="현경"/>
      <sheetName val="품셈"/>
      <sheetName val="자재 집계표"/>
      <sheetName val="전기혼잡제경비(45)"/>
      <sheetName val="말고개터널조명전압강하"/>
      <sheetName val="현장"/>
      <sheetName val="식재일위"/>
      <sheetName val="년도별시공"/>
      <sheetName val="비목군분류일위"/>
      <sheetName val="123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토목주소"/>
      <sheetName val="공사비예산서(토목분)"/>
      <sheetName val="일위"/>
      <sheetName val="결재갑지"/>
      <sheetName val="기초자료입력"/>
      <sheetName val="지수"/>
      <sheetName val="내역(APT)"/>
      <sheetName val="기계설비-물가변동"/>
      <sheetName val="1차 내역서"/>
      <sheetName val="대치판정"/>
      <sheetName val="JUCKEYK"/>
      <sheetName val="골조대비내역"/>
      <sheetName val="부하계산"/>
      <sheetName val="D&amp;P특기사항"/>
      <sheetName val="공내역"/>
      <sheetName val="입력자료"/>
      <sheetName val="DT"/>
      <sheetName val="롤러"/>
      <sheetName val="펌프차타설"/>
      <sheetName val="배수내역"/>
      <sheetName val="일위목록"/>
      <sheetName val="귀래 설계 공내역서"/>
      <sheetName val="노임(1차)"/>
      <sheetName val="설계내역일위"/>
      <sheetName val="MOTOR"/>
      <sheetName val="공구원가계산"/>
      <sheetName val="수량산출"/>
      <sheetName val="간지"/>
      <sheetName val="배수공"/>
      <sheetName val="실행간접비용"/>
      <sheetName val="수안보-MBR1"/>
      <sheetName val="카렌스센터계량기설치공사"/>
      <sheetName val="合成単価作成表-BLDG"/>
      <sheetName val="기계실 D200"/>
      <sheetName val="참조M"/>
      <sheetName val="ABUT수량-A1"/>
      <sheetName val="시설물기초"/>
      <sheetName val="계수시트"/>
      <sheetName val="조건"/>
      <sheetName val="기초자료"/>
      <sheetName val="삭제금지단가"/>
      <sheetName val="설계서"/>
      <sheetName val="공사기본내용입력"/>
      <sheetName val="공통"/>
      <sheetName val="예가표"/>
      <sheetName val="제수"/>
      <sheetName val="공기"/>
      <sheetName val="지주목시비량산출서"/>
      <sheetName val="전선 및 전선관"/>
      <sheetName val="소야공정계획표"/>
      <sheetName val="설계예산서"/>
      <sheetName val="가도공"/>
      <sheetName val="금융"/>
      <sheetName val="교육종류"/>
      <sheetName val="GAS"/>
      <sheetName val="총괄표1"/>
      <sheetName val="DB@Acess"/>
      <sheetName val="Civil"/>
      <sheetName val="퇴직금(울산천상)"/>
      <sheetName val="관공일위대가"/>
      <sheetName val="동해title"/>
      <sheetName val="공사별 가중치 산출근거(토목)"/>
      <sheetName val="가중치근거(조경)"/>
      <sheetName val="운동장 (2)"/>
      <sheetName val="기성청구"/>
      <sheetName val="부하계산서"/>
      <sheetName val="공사요율산출표"/>
      <sheetName val="에너지동"/>
      <sheetName val="총괄표"/>
      <sheetName val="일반부표"/>
      <sheetName val="견적"/>
      <sheetName val="토공수량"/>
      <sheetName val="설계내"/>
      <sheetName val="SG"/>
      <sheetName val="견적율"/>
      <sheetName val="밸브설치"/>
      <sheetName val="설계내역서"/>
      <sheetName val="대가표(품셈)"/>
      <sheetName val="BH"/>
      <sheetName val="설계내역"/>
      <sheetName val="잡비"/>
      <sheetName val=" 견적서"/>
      <sheetName val="단가표 (2)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상 부"/>
      <sheetName val="현관"/>
      <sheetName val="인원"/>
      <sheetName val="약품설비"/>
      <sheetName val="기기리스트"/>
      <sheetName val="공사발의서"/>
      <sheetName val="S0"/>
      <sheetName val="참조(2)"/>
      <sheetName val="03하반기내역서"/>
      <sheetName val="04상반기"/>
      <sheetName val="약품공급2"/>
      <sheetName val="주요항목별"/>
      <sheetName val="산출근거"/>
      <sheetName val="설계"/>
      <sheetName val="일위집계표"/>
      <sheetName val="충주"/>
      <sheetName val="하수급견적대비"/>
      <sheetName val="적용기준"/>
      <sheetName val="WORK"/>
      <sheetName val="자단"/>
      <sheetName val="인공산출"/>
      <sheetName val="조명율표"/>
      <sheetName val="공작물조직표(용배수)"/>
      <sheetName val="퍼스트"/>
      <sheetName val="토공집계"/>
      <sheetName val="중기일위대가"/>
      <sheetName val="내역서01"/>
      <sheetName val="3.바닥판  "/>
      <sheetName val="단위단가"/>
      <sheetName val="입찰안"/>
      <sheetName val="사전공사"/>
      <sheetName val="cable-data"/>
      <sheetName val="1안"/>
      <sheetName val="자료"/>
      <sheetName val="간선"/>
      <sheetName val="전압"/>
      <sheetName val="조도"/>
      <sheetName val="동력"/>
      <sheetName val="날개벽(좌,우=60도-4개)"/>
      <sheetName val="시추주상도"/>
      <sheetName val="주관사업"/>
      <sheetName val="공통비총괄표"/>
      <sheetName val="공종집계"/>
      <sheetName val="노무비단가"/>
      <sheetName val="천방교접속"/>
      <sheetName val="예산갑지"/>
      <sheetName val="SCHE"/>
      <sheetName val="단가비교"/>
      <sheetName val="JUCK"/>
      <sheetName val="평교-내역"/>
      <sheetName val="사급자재"/>
      <sheetName val="내역서2안"/>
      <sheetName val="코드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제잡비"/>
      <sheetName val="토집"/>
      <sheetName val="가스(내역)"/>
      <sheetName val="공사비집계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투자효율분석"/>
      <sheetName val="오억미만"/>
      <sheetName val="EQT-ESTN"/>
      <sheetName val="부안일위"/>
      <sheetName val="위치조서"/>
      <sheetName val="과세내역(세부)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정부노임단가"/>
      <sheetName val="4-10"/>
      <sheetName val="설계예시"/>
      <sheetName val="Sheet6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총괄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6PILE  (돌출)"/>
      <sheetName val="기초1"/>
      <sheetName val="GAS저장소"/>
      <sheetName val="라인마킹"/>
      <sheetName val="위험물저장소"/>
      <sheetName val="일반창고동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전기일위대가"/>
      <sheetName val="관리,공감"/>
      <sheetName val="현장관리비 산출내역"/>
      <sheetName val="진주방향"/>
      <sheetName val="재료단가"/>
      <sheetName val="이름정의"/>
      <sheetName val="초기화면"/>
      <sheetName val="당초내역서"/>
      <sheetName val="PAINT"/>
      <sheetName val="영업.일1"/>
      <sheetName val="품의서(0217)"/>
      <sheetName val="2000,9월 일위"/>
      <sheetName val="7단가"/>
      <sheetName val="원형1호맨홀토공수량"/>
      <sheetName val="영창26"/>
      <sheetName val="각종단가"/>
      <sheetName val="절감계산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가설"/>
      <sheetName val="구조포설"/>
      <sheetName val="복구"/>
      <sheetName val="부대"/>
      <sheetName val="부호표"/>
      <sheetName val="토공"/>
      <sheetName val="9GNG운반"/>
      <sheetName val="소요자재"/>
      <sheetName val="노무산출서"/>
      <sheetName val="횡배수관수량집계"/>
      <sheetName val="횡배수관기초"/>
      <sheetName val="D16"/>
      <sheetName val="D25"/>
      <sheetName val="D22"/>
      <sheetName val="tggwan(mac)"/>
      <sheetName val="연돌일위집계"/>
      <sheetName val="토공실행"/>
      <sheetName val="신표지1"/>
      <sheetName val="실행(표지,갑,을)"/>
      <sheetName val="COVER"/>
      <sheetName val="TRE TABLE"/>
      <sheetName val="월별입차량"/>
      <sheetName val="실행"/>
      <sheetName val="수량집계"/>
      <sheetName val="A-4"/>
      <sheetName val="말뚝지지력산정"/>
      <sheetName val="대공종"/>
      <sheetName val="GAEYO"/>
      <sheetName val="기성내역"/>
      <sheetName val="sub"/>
      <sheetName val="N賃率-職"/>
      <sheetName val="기성내역서표지"/>
      <sheetName val="Y-WORK"/>
      <sheetName val="자판실행"/>
      <sheetName val="원가"/>
      <sheetName val="단목"/>
      <sheetName val="토목수량"/>
      <sheetName val="1.가설"/>
      <sheetName val="4.목공사"/>
      <sheetName val="덕소내역"/>
      <sheetName val="X17-TOTAL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우배수"/>
      <sheetName val="원형맨홀수량"/>
      <sheetName val="철거산출근거"/>
      <sheetName val="설계기준"/>
      <sheetName val="2.2.10.샤시등"/>
      <sheetName val="내역1"/>
      <sheetName val="고창방향"/>
      <sheetName val="일위대가목록"/>
      <sheetName val="현장조사"/>
      <sheetName val="요약&amp;결과"/>
      <sheetName val="설비2차"/>
      <sheetName val="ENTRY"/>
      <sheetName val="설명서"/>
      <sheetName val="예정공정표"/>
      <sheetName val="표지1"/>
      <sheetName val="수량집계표"/>
      <sheetName val="공종별수량집계"/>
      <sheetName val="부하(성남)"/>
      <sheetName val="Front"/>
      <sheetName val="wall"/>
      <sheetName val="현장관리비 "/>
      <sheetName val="토목"/>
      <sheetName val="3.하중산정4.지지력"/>
      <sheetName val="수입"/>
      <sheetName val="인사자료총집계"/>
      <sheetName val="기성2"/>
      <sheetName val="예정(3)"/>
      <sheetName val="건축공사수량"/>
      <sheetName val="2.가로등(영구)"/>
      <sheetName val="수로단위수량"/>
      <sheetName val="Factor"/>
      <sheetName val="General Data"/>
      <sheetName val="기구조직"/>
      <sheetName val="DATA1"/>
      <sheetName val="타견적(을)"/>
      <sheetName val="부시수량"/>
      <sheetName val="견적서"/>
      <sheetName val="공사원가"/>
      <sheetName val="관내역"/>
      <sheetName val="내역(토목)"/>
      <sheetName val="시화점실행"/>
      <sheetName val="3BL공동구 수량"/>
      <sheetName val="증감내역서"/>
      <sheetName val="단위수량산출"/>
      <sheetName val="식재일위대가"/>
      <sheetName val="CC16-내역서"/>
      <sheetName val="단위수량"/>
      <sheetName val="기초공"/>
      <sheetName val="기둥(원형)"/>
      <sheetName val="단가입력창"/>
      <sheetName val="공종단가표 "/>
      <sheetName val="산출2-기기동력"/>
      <sheetName val="환율 및 노임"/>
      <sheetName val="속 일위대가"/>
      <sheetName val="자재단가대비표"/>
      <sheetName val="전선관"/>
      <sheetName val="자재단가집계"/>
      <sheetName val="가격"/>
      <sheetName val="邅☳"/>
      <sheetName val="우수공"/>
      <sheetName val="공사비산출내역"/>
      <sheetName val="직접공사비집계표_7"/>
      <sheetName val="공통가설_8"/>
      <sheetName val="기타시설"/>
      <sheetName val="아파트_9"/>
      <sheetName val="주민복지관"/>
      <sheetName val="지하주차장"/>
      <sheetName val="변경일위"/>
      <sheetName val="Book1"/>
      <sheetName val="용산1(해보)"/>
      <sheetName val="98지급계획"/>
      <sheetName val="-배수구조물⳵토공"/>
      <sheetName val="경상비"/>
      <sheetName val="경비"/>
      <sheetName val="3차준공"/>
      <sheetName val="MAIN"/>
      <sheetName val="I一般比"/>
      <sheetName val="Sheet13"/>
      <sheetName val="발전기"/>
      <sheetName val="Sheet14"/>
      <sheetName val="XL4Poppy"/>
      <sheetName val="단면가정"/>
      <sheetName val="통합내역"/>
      <sheetName val="재정비직인"/>
      <sheetName val="G.R300경비"/>
      <sheetName val="내역서(전기)"/>
      <sheetName val="간선토공재집"/>
      <sheetName val="지선토공재집"/>
      <sheetName val="전등설비"/>
      <sheetName val="단면 (2)"/>
      <sheetName val="b_balju"/>
      <sheetName val="인제내역"/>
      <sheetName val="내역서(기성청구)"/>
      <sheetName val="날개벽"/>
      <sheetName val="암거단위"/>
      <sheetName val="횡 연장"/>
      <sheetName val="월별"/>
      <sheetName val="가감수량(2호)"/>
      <sheetName val="맨홀수량산출(2호)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신우"/>
      <sheetName val="차수"/>
      <sheetName val="※참고자료※"/>
      <sheetName val="재정비내역"/>
      <sheetName val="지적고시내역"/>
      <sheetName val="인건비 "/>
      <sheetName val="table"/>
      <sheetName val="왕십리방향"/>
      <sheetName val="중기사용료"/>
      <sheetName val="1공구내역서(1)"/>
      <sheetName val="신규품셈목차"/>
      <sheetName val="시중노임단가"/>
      <sheetName val="결재판(삭제하지말아주세요)"/>
      <sheetName val="O＆P"/>
      <sheetName val="일위_파일"/>
      <sheetName val="구조물철거타공정이월"/>
      <sheetName val="자재표"/>
      <sheetName val="기계경비일람"/>
      <sheetName val="포장자재집계표"/>
      <sheetName val="INPUTDATA"/>
      <sheetName val="일위대가(건축)"/>
      <sheetName val="내2"/>
      <sheetName val="b_balju_cho"/>
      <sheetName val="집계"/>
      <sheetName val="기준액"/>
      <sheetName val="단가 산출서(산근#1~#102)"/>
      <sheetName val="고개가설"/>
      <sheetName val="재료집계표"/>
      <sheetName val="총괄집계표"/>
      <sheetName val="설계변경조서"/>
      <sheetName val="선급금신청서"/>
      <sheetName val="내역서1"/>
      <sheetName val="XXXXXX"/>
      <sheetName val="샘플표지"/>
      <sheetName val="개산공사비"/>
      <sheetName val="FAB별"/>
      <sheetName val="소방"/>
      <sheetName val="도시가스현황"/>
      <sheetName val="장비가동"/>
      <sheetName val="Cost bd-&quot;A&quot;"/>
      <sheetName val="아파트"/>
      <sheetName val="부대시설"/>
      <sheetName val="안정검토(온1)"/>
      <sheetName val="공사대장"/>
      <sheetName val="토적계산"/>
      <sheetName val="표  지"/>
      <sheetName val="P-산#1-1(WOWA1)"/>
      <sheetName val="현장지지물물량"/>
      <sheetName val="환율표"/>
      <sheetName val="XREF"/>
      <sheetName val="감가상각누계액"/>
      <sheetName val="당초"/>
      <sheetName val="106C0300"/>
      <sheetName val="설계서(본관)"/>
      <sheetName val="환경기계공정표 (3)"/>
      <sheetName val="별표 "/>
      <sheetName val="관기성공.내"/>
      <sheetName val="토공정보"/>
      <sheetName val="Ȁ_x0004_夁瓅"/>
      <sheetName val="HVAC"/>
      <sheetName val="테이블"/>
      <sheetName val="공사비총괄표"/>
      <sheetName val="단"/>
      <sheetName val="J直材4"/>
      <sheetName val="청천내"/>
      <sheetName val="도급FORM"/>
      <sheetName val="일반문틀 설치"/>
      <sheetName val="샌딩 에폭시 도장"/>
      <sheetName val="스텐문틀설치"/>
      <sheetName val="H-pile(298x299)"/>
      <sheetName val="H-pile(250x250)"/>
      <sheetName val="항목(1)"/>
      <sheetName val="BOOK4"/>
      <sheetName val="역T형교대(말뚝기초)"/>
      <sheetName val="AS복구"/>
      <sheetName val="중기터파기"/>
      <sheetName val="변수값"/>
      <sheetName val="중기상차"/>
      <sheetName val="일목"/>
      <sheetName val="토목-물가"/>
      <sheetName val="F4-F7"/>
      <sheetName val="1안내역"/>
      <sheetName val="내역서-전체낙찰율"/>
      <sheetName val="기타경비"/>
      <sheetName val="잔토처리"/>
      <sheetName val="터파기,되메우기,램머,코아"/>
      <sheetName val="절단,포장깨기"/>
      <sheetName val="프랜트면허"/>
      <sheetName val="대비"/>
      <sheetName val="경율산정.XLS"/>
      <sheetName val="투입비"/>
      <sheetName val="철근량"/>
      <sheetName val="영동(D)"/>
      <sheetName val="3.바닥판설계"/>
      <sheetName val="도급내역서(3)"/>
      <sheetName val="1단계"/>
      <sheetName val="덕전리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날개벽(시점좌측)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일반전기"/>
      <sheetName val="잡철물"/>
      <sheetName val="CON'C"/>
      <sheetName val="VXXXXX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1공구산출내역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소비자가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대비표"/>
      <sheetName val="방호시설검토"/>
      <sheetName val="신.분"/>
      <sheetName val="암거단위-1련"/>
      <sheetName val="5.전사투자계획종함안"/>
      <sheetName val="도급원가"/>
      <sheetName val="예가비교표"/>
      <sheetName val="일위(PN)"/>
      <sheetName val="6.가격조사서 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L_RPTA05_목록"/>
      <sheetName val="cal"/>
      <sheetName val="노 무 비"/>
      <sheetName val="(A)내역서"/>
      <sheetName val="건축공사집계"/>
      <sheetName val="단위세대물량"/>
      <sheetName val="견"/>
      <sheetName val="분류"/>
      <sheetName val="RAW DATA"/>
      <sheetName val="도급"/>
      <sheetName val="날개벽(좌,우=45도,75도)"/>
      <sheetName val="#3_일위대가목록"/>
      <sheetName val="세부내역서"/>
      <sheetName val="보차도경계석"/>
      <sheetName val="일위집계(기존)"/>
      <sheetName val="woo(mac)"/>
      <sheetName val="Macro1"/>
      <sheetName val="설계내역서 "/>
      <sheetName val="설직재-1"/>
      <sheetName val="제직재"/>
      <sheetName val="연결임시"/>
      <sheetName val="관람석제출"/>
      <sheetName val="교각1"/>
      <sheetName val="익월작업계힉"/>
      <sheetName val="견적대비"/>
      <sheetName val="설계서(7)"/>
      <sheetName val="예산서(6)"/>
      <sheetName val="단가산출서 (2)"/>
      <sheetName val="단가산출서"/>
      <sheetName val="빙장비사양"/>
      <sheetName val="장비사양"/>
      <sheetName val="공량산출서"/>
      <sheetName val="교대철근집계"/>
      <sheetName val="무시"/>
      <sheetName val="투찰내역"/>
      <sheetName val="3연box"/>
      <sheetName val="단 box"/>
      <sheetName val="노임 단가"/>
      <sheetName val="ETC"/>
      <sheetName val="직노"/>
      <sheetName val="직원투입계획"/>
      <sheetName val="부속동"/>
      <sheetName val="36+45-113-18+19+20I"/>
      <sheetName val="관계주식"/>
      <sheetName val="내역표지"/>
      <sheetName val="부표총괄표"/>
      <sheetName val="토목내역서"/>
      <sheetName val="냉천부속동"/>
      <sheetName val="ilch"/>
      <sheetName val="LF자재단가"/>
      <sheetName val="변경총괄지(1)"/>
      <sheetName val="노단"/>
      <sheetName val="guard(mac)"/>
      <sheetName val="변화치수"/>
      <sheetName val="Sheet17"/>
      <sheetName val="교각계산"/>
      <sheetName val="관로토공"/>
      <sheetName val="중기손료"/>
      <sheetName val="퇴직공제부금산출근거"/>
      <sheetName val="유림골조"/>
      <sheetName val="피벗테이블데이터분석"/>
      <sheetName val="평균높이산출근거"/>
      <sheetName val="횡배수관위치조서"/>
      <sheetName val="건축공사"/>
      <sheetName val="CTEMCOST"/>
      <sheetName val="Sheet5"/>
      <sheetName val="PC"/>
      <sheetName val="배수관공"/>
      <sheetName val="48일위"/>
      <sheetName val="48수량"/>
      <sheetName val="22수량"/>
      <sheetName val="49일위"/>
      <sheetName val="22일위"/>
      <sheetName val="49수량"/>
      <sheetName val="설계기준 및 하중계산"/>
      <sheetName val="대비표(토공1안)"/>
      <sheetName val="Apt내역"/>
      <sheetName val="96보완계획7.12"/>
      <sheetName val="안내"/>
      <sheetName val="입력"/>
      <sheetName val="SUMMARY(S)"/>
      <sheetName val="교대"/>
      <sheetName val="현장경비"/>
      <sheetName val="증감대비"/>
      <sheetName val="type-F"/>
      <sheetName val="동일대내"/>
      <sheetName val="EQUIP LIST"/>
      <sheetName val="예산서"/>
      <sheetName val="입출재고현황 (2)"/>
      <sheetName val="Sheet7(ㅅ)"/>
      <sheetName val="공종별자재"/>
      <sheetName val="MAT"/>
      <sheetName val="자금청구"/>
      <sheetName val="기성고조서 "/>
      <sheetName val="봉급(직영)"/>
      <sheetName val="물가대비표"/>
      <sheetName val="99년신청"/>
      <sheetName val="우수받이"/>
      <sheetName val="대로근거"/>
      <sheetName val="도배공사언고"/>
      <sheetName val="용수량(생활용수)"/>
      <sheetName val="전체제잡비"/>
      <sheetName val="세골재  T2 변경 현황"/>
      <sheetName val="단가비교표"/>
      <sheetName val="3차설계"/>
      <sheetName val="전문품의"/>
      <sheetName val="연결관산출조서"/>
      <sheetName val="목표세부명세"/>
      <sheetName val="MAT_N048"/>
      <sheetName val="공주-교대(A1)"/>
      <sheetName val="BQ"/>
      <sheetName val="골재집계"/>
      <sheetName val="유기공정"/>
      <sheetName val="견적대비표"/>
      <sheetName val="물량표"/>
      <sheetName val="절감계산(보일러)"/>
      <sheetName val="copy"/>
      <sheetName val="서식"/>
      <sheetName val="예산M12A"/>
      <sheetName val="SCHEDULE"/>
      <sheetName val="ELECTRIC"/>
      <sheetName val="갑지(추정)"/>
      <sheetName val="카메라"/>
      <sheetName val="전익정산집계"/>
      <sheetName val="배수관토공"/>
      <sheetName val="99.12"/>
      <sheetName val="건축(APT,부대동)"/>
      <sheetName val="POOM_MOTO"/>
      <sheetName val="POOM_MOTO2"/>
      <sheetName val="000000"/>
      <sheetName val="중갑지"/>
      <sheetName val="제2~4호표"/>
      <sheetName val="2-나.물가조사서"/>
      <sheetName val="기슭막이(야면석찰쌓기)"/>
      <sheetName val="단가표"/>
      <sheetName val="c_balju"/>
      <sheetName val="기준표"/>
      <sheetName val="사급자재비"/>
      <sheetName val="대,유,램"/>
      <sheetName val="구의33고"/>
      <sheetName val="계측제어설비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45,46"/>
      <sheetName val="PL단가산정"/>
      <sheetName val="그림"/>
      <sheetName val="그림2"/>
      <sheetName val="앉음벽 (2)"/>
      <sheetName val="심사물량"/>
      <sheetName val="심사계산"/>
      <sheetName val="기별(종합)"/>
      <sheetName val="수로교총재료집계"/>
      <sheetName val="설계예산2"/>
      <sheetName val="보건노"/>
      <sheetName val="단가입력"/>
      <sheetName val="Macro(차단기)"/>
      <sheetName val="실행대비"/>
      <sheetName val="사통"/>
      <sheetName val="산출기준(파견전산실)"/>
      <sheetName val="10월"/>
      <sheetName val="접속도로"/>
      <sheetName val="빌딩 안내"/>
      <sheetName val="지입재료비"/>
      <sheetName val="인부노임"/>
      <sheetName val="중로근거"/>
      <sheetName val="매원개착터널총괄"/>
      <sheetName val="IBM UX"/>
      <sheetName val="일위1"/>
      <sheetName val="참조-(1)"/>
      <sheetName val="자동제어"/>
      <sheetName val="N賃԰_x0000__x0000_"/>
      <sheetName val="경비산출"/>
      <sheetName val="공용시설내역"/>
      <sheetName val="PriceSummary"/>
      <sheetName val="포항보고서"/>
      <sheetName val="포장집계"/>
      <sheetName val="포장연장"/>
      <sheetName val="성곽내역헾"/>
      <sheetName val="자재단가_사급"/>
      <sheetName val="중기기준"/>
      <sheetName val="중기적산목록"/>
      <sheetName val="mcc일위대가"/>
      <sheetName val="수량3"/>
      <sheetName val="주소록"/>
      <sheetName val="관급"/>
      <sheetName val="마북 손익분석(CATIA)"/>
      <sheetName val="단중표-ST"/>
      <sheetName val="C3"/>
      <sheetName val="0.갑지"/>
      <sheetName val="8.현장관리비"/>
      <sheetName val="7.안전관리비"/>
      <sheetName val="2.토목공사"/>
      <sheetName val="1회기성을"/>
      <sheetName val="단가비교표_공통1"/>
      <sheetName val="기성내역서"/>
      <sheetName val="현금"/>
      <sheetName val="케이블류 OLD"/>
      <sheetName val="unitpric"/>
      <sheetName val="공조기"/>
      <sheetName val="공조기휀"/>
      <sheetName val="AHU집계"/>
      <sheetName val="표층포설및다짐"/>
      <sheetName val="도"/>
      <sheetName val="업무분장"/>
      <sheetName val="산출동탄"/>
      <sheetName val="과단위"/>
      <sheetName val="3련 BOX"/>
      <sheetName val="기성(1차) "/>
      <sheetName val="도장재료산출"/>
      <sheetName val="설비"/>
      <sheetName val="Macro7"/>
      <sheetName val="평형별㓈_x0019_؟"/>
      <sheetName val="09공임"/>
      <sheetName val="기중"/>
      <sheetName val="일위2"/>
      <sheetName val="J01"/>
      <sheetName val="제경비"/>
      <sheetName val="기준비용"/>
      <sheetName val="UPDATA"/>
      <sheetName val="마감LIST-1"/>
      <sheetName val="제수문"/>
      <sheetName val="1호토공"/>
      <sheetName val="좌홍배수장"/>
      <sheetName val="좌홍배수장토공"/>
      <sheetName val="SPC노임(5월)"/>
      <sheetName val="총괄집퀀ᦔ"/>
      <sheetName val="연돌일退←_xdc00_"/>
      <sheetName val="연돌일위退←"/>
      <sheetName val="연돌일_x0000__x0000_Ԁ"/>
      <sheetName val="선급비용"/>
      <sheetName val="99년하반기"/>
      <sheetName val="목동세대 산출근거"/>
      <sheetName val="대구실행"/>
      <sheetName val="배관내역서"/>
      <sheetName val="배관품셈총괄표"/>
      <sheetName val="해평견적"/>
      <sheetName val="본선 토공 분배표"/>
      <sheetName val="자재조사표"/>
      <sheetName val="분양가상한산출"/>
      <sheetName val="기계경비(시간당)"/>
      <sheetName val="램머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가시설수량"/>
      <sheetName val="1SGATE97"/>
      <sheetName val="COPING"/>
      <sheetName val="총괄서"/>
      <sheetName val="J형측구단위수량"/>
      <sheetName val="운반공"/>
      <sheetName val="마포토정"/>
      <sheetName val="표 지"/>
      <sheetName val="단가조사표"/>
      <sheetName val="일위대가(계측기설치)"/>
      <sheetName val="석축단"/>
      <sheetName val="DATA 입력란"/>
      <sheetName val="적용단위길이"/>
      <sheetName val="특수기호강도거푸집"/>
      <sheetName val="종배수관면벽신"/>
      <sheetName val="종배수관(신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대림경상68억"/>
      <sheetName val="공문"/>
      <sheetName val="Requirement(Work Crew)"/>
      <sheetName val="4차원가계산서"/>
      <sheetName val="CAT_5"/>
      <sheetName val="DESIGN CRETERIA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횡배수관"/>
      <sheetName val="실행원가내역"/>
      <sheetName val="내역서 제출"/>
      <sheetName val="차액보증"/>
      <sheetName val="단면(직벽형)-H=1m"/>
      <sheetName val="실행내역 "/>
      <sheetName val="청-교대(A1-A2)"/>
      <sheetName val="2.냉난방설비공사"/>
      <sheetName val="제수변수량"/>
      <sheetName val="실행내역"/>
      <sheetName val="기별"/>
      <sheetName val="0_갑지"/>
      <sheetName val="8_현장관리비"/>
      <sheetName val="7_안전관리비"/>
      <sheetName val="인원계획-미화"/>
      <sheetName val="재무가정"/>
      <sheetName val="1Month+Sheet2!"/>
      <sheetName val="견적 (2)"/>
      <sheetName val="총괄 내역서"/>
      <sheetName val="기본일위"/>
      <sheetName val="단가일람"/>
      <sheetName val="단위량당중기"/>
      <sheetName val="한일양산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송정-증포간  계약내역서"/>
      <sheetName val="JH2001"/>
      <sheetName val="SLAB&quot;1&quot;"/>
      <sheetName val="수량산출표"/>
      <sheetName val="댐구조도"/>
      <sheetName val="세월교산출기초"/>
      <sheetName val="8.PILE  (돌출)"/>
      <sheetName val="사업비변경내역(96.9단가)"/>
      <sheetName val="공사설명서외"/>
      <sheetName val="GI-LIST"/>
      <sheetName val="자재운반단가일람표"/>
      <sheetName val="손익분석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TOTAL_BOQ"/>
      <sheetName val="타공이기수량"/>
      <sheetName val="방지책개소별명세"/>
      <sheetName val="정보"/>
      <sheetName val="ASCEandUBC"/>
      <sheetName val="공사"/>
      <sheetName val="재료산출"/>
      <sheetName val="표준내역"/>
      <sheetName val="자재집게표 "/>
      <sheetName val="부재력정리"/>
      <sheetName val="2층LOAD"/>
      <sheetName val="가설(사)"/>
      <sheetName val="목집(사)"/>
      <sheetName val="운반(사)"/>
      <sheetName val="지붕(사)"/>
      <sheetName val="전압강하자료"/>
      <sheetName val="총누계"/>
      <sheetName val="매립"/>
      <sheetName val="공사비집계표(서해안고속도로)"/>
      <sheetName val="96노임기준"/>
      <sheetName val="정내"/>
      <sheetName val="오餀ԯ"/>
      <sheetName val="아파트 "/>
      <sheetName val="표준계약서"/>
      <sheetName val="과천MAIN"/>
      <sheetName val="수주추정"/>
      <sheetName val="금액집계"/>
      <sheetName val="5사남"/>
      <sheetName val="공량산출근거서"/>
      <sheetName val="단가(자재)"/>
      <sheetName val="단가(노임)"/>
      <sheetName val="기초목록"/>
      <sheetName val="loading"/>
      <sheetName val="일반자료"/>
      <sheetName val="2.도실원내역(원본)"/>
      <sheetName val="토공A"/>
      <sheetName val="당정동공통이수"/>
      <sheetName val="당정동경상이수"/>
      <sheetName val="물량산출"/>
      <sheetName val="분석대장"/>
      <sheetName val="base"/>
      <sheetName val="내역서을지"/>
      <sheetName val="산근1,2"/>
      <sheetName val="6. 안전관리비"/>
      <sheetName val="원본(갑지)"/>
      <sheetName val="00000"/>
      <sheetName val="영창2餀"/>
      <sheetName val="영창2"/>
      <sheetName val="일위총괄표"/>
      <sheetName val="11.닥트설치공사(bm)"/>
      <sheetName val="PIPE(UG)내역"/>
      <sheetName val="uang"/>
      <sheetName val="인부신상자톘"/>
      <sheetName val="1-1평균터파기고(1)"/>
      <sheetName val="교대토공시점"/>
      <sheetName val="지선토공鍐¹"/>
      <sheetName val="지선토공徸〒"/>
      <sheetName val="[수목일위.XLS][수목일위.XLS]el________6"/>
      <sheetName val="[수목일위.XLS][수목일위.XLS]el________7"/>
      <sheetName val="목록"/>
      <sheetName val="BSD (2)"/>
      <sheetName val="[수목일위.XLS][수목일위.XLS]el________4"/>
      <sheetName val="[수목일위.XLS][수목일위.XLS]el________5"/>
      <sheetName val="Summary Sheet"/>
      <sheetName val="[수목일위.XLS][수목일위.XLS]el________2"/>
      <sheetName val="[수목일위.XLS][수목일위.XLS]el________3"/>
      <sheetName val="안청갑지"/>
      <sheetName val="신축(단위)"/>
      <sheetName val="회로내역(승인)"/>
      <sheetName val="PROJECT BRIEF"/>
      <sheetName val="조건표"/>
      <sheetName val="PLP"/>
      <sheetName val="제안서"/>
      <sheetName val="행정표준(1)"/>
      <sheetName val="행정표준(2)"/>
      <sheetName val="암거날개벽"/>
      <sheetName val="공사비명세서"/>
      <sheetName val="공통(20-_x0000__x0000_Ԁ"/>
      <sheetName val="원형1호맨_x0005__x0000__x0000__x0000_"/>
      <sheetName val="내역(전체-변경)"/>
      <sheetName val="[수목일위.XLS][수목일위.XLS]el______106"/>
      <sheetName val="[수목일위.XLS][수목일위.XLS]el______107"/>
      <sheetName val="명세서"/>
      <sheetName val="1.1서버도입"/>
      <sheetName val="분양가격표"/>
      <sheetName val="철거산ԯ_x0000_缀"/>
      <sheetName val="Template"/>
      <sheetName val="일위대가(1)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총괄변경내역서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상반기손익차2총괄"/>
      <sheetName val="일위대가_"/>
      <sheetName val="제출내역_(2)"/>
      <sheetName val="참조_(2)"/>
      <sheetName val="중기조종사_단위단가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상부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구천"/>
      <sheetName val="견적(100%)"/>
      <sheetName val="DNT OSBL"/>
      <sheetName val="태안9)3-2)원내역"/>
      <sheetName val="001"/>
      <sheetName val="토적표"/>
      <sheetName val="단면기준"/>
      <sheetName val="TYPE-1"/>
      <sheetName val="공사현황"/>
      <sheetName val="원가계산서 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가로등내역서"/>
      <sheetName val="5정거장"/>
      <sheetName val="1-3길내기"/>
      <sheetName val="노임 (2차)"/>
      <sheetName val="말뚝물량"/>
      <sheetName val="일위목록표-내역서순"/>
      <sheetName val="영업_일1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4. 검토"/>
      <sheetName val="전기단가조사서"/>
      <sheetName val="업체명"/>
      <sheetName val="관리"/>
      <sheetName val="총물량"/>
      <sheetName val="지구단위계획"/>
      <sheetName val="계약내역서(을지"/>
      <sheetName val="현장일보"/>
      <sheetName val="1.우편집중내역서"/>
      <sheetName val="7단_x0005_"/>
      <sheetName val="3도로"/>
      <sheetName val="BS1(302)"/>
      <sheetName val="군남내역서"/>
      <sheetName val="h-013211-2"/>
      <sheetName val="단가표_(2)1"/>
      <sheetName val="6PILE__(돌출)"/>
      <sheetName val="기계실_D200"/>
      <sheetName val="1_가설"/>
      <sheetName val="4_목공사"/>
      <sheetName val="3련_BOX"/>
      <sheetName val="목차_"/>
      <sheetName val="입출재고현황_(2)"/>
      <sheetName val="수목데이타_"/>
      <sheetName val="3_공통공사대비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철근단면적"/>
      <sheetName val="sぎ"/>
      <sheetName val="공사완료입력"/>
      <sheetName val="청하배수"/>
      <sheetName val="C-노임단가"/>
      <sheetName val="원데이타"/>
      <sheetName val="평형공사비"/>
      <sheetName val="원가계산서(남측)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3.건축(현장안)"/>
      <sheetName val="경영계획1월"/>
      <sheetName val="하도"/>
      <sheetName val="철집"/>
      <sheetName val="마산방향철근집계"/>
      <sheetName val="특별교실"/>
      <sheetName val="주식"/>
      <sheetName val="이설비"/>
      <sheetName val="폐기물처리"/>
      <sheetName val="원가계산서(용역)"/>
      <sheetName val="방수비"/>
      <sheetName val="복구비"/>
      <sheetName val="1.3(배치도)"/>
      <sheetName val="가정급수관"/>
      <sheetName val="도급예산내헾】_x0005__x0000_"/>
      <sheetName val="전도금정산서(27)"/>
      <sheetName val="안산기계장치"/>
      <sheetName val="도로"/>
      <sheetName val="규격"/>
      <sheetName val="3.공통공ⴀ敆遵"/>
      <sheetName val="RESOURCE"/>
      <sheetName val="금액결정"/>
      <sheetName val="페인트"/>
      <sheetName val="crude.SLAB RE-bar"/>
      <sheetName val="내역(건축)"/>
      <sheetName val="ALL"/>
      <sheetName val="제원입력"/>
      <sheetName val="[수목일위.XLS]el\설계서\수목일위_XLS]데이타"/>
      <sheetName val="[수목일위.XLS]el\설계서\수목일위_XLS"/>
      <sheetName val="공사芸Â헾⿠"/>
      <sheetName val="BOX전기내역"/>
      <sheetName val="변경내역대비표(2)"/>
      <sheetName val="자압1"/>
      <sheetName val="매출"/>
      <sheetName val="Breakdown"/>
      <sheetName val="UnitRate"/>
      <sheetName val="3차준_x0000_"/>
      <sheetName val="정산내역서"/>
      <sheetName val="6.단가조사표"/>
      <sheetName val="2.노무비"/>
      <sheetName val="2-1.노무비단가"/>
      <sheetName val="5.폐기물운반비"/>
      <sheetName val="4.폐기물량"/>
      <sheetName val="마감표"/>
      <sheetName val="당초내역׃"/>
      <sheetName val="증감₆᝔氀"/>
      <sheetName val="분석가정"/>
      <sheetName val="복공계산"/>
      <sheetName val="신규일위대가"/>
      <sheetName val="운반비"/>
      <sheetName val="12월일반업무"/>
      <sheetName val="B.O.M"/>
      <sheetName val="총_구조물공"/>
      <sheetName val="중기목록"/>
      <sheetName val="SAM"/>
      <sheetName val="경⠀ស"/>
      <sheetName val="절단표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지입집계"/>
      <sheetName val="철거산저潖㄀"/>
      <sheetName val="VOR"/>
      <sheetName val="노임단가 (2)"/>
      <sheetName val="보도경계블럭"/>
      <sheetName val="PROJECT BRIEF(EX.NEW)"/>
      <sheetName val="교통대책내역"/>
      <sheetName val="트렌드"/>
      <sheetName val="BJJIN"/>
      <sheetName val="설계변경 (2)"/>
      <sheetName val="EP0618"/>
      <sheetName val="구분표"/>
      <sheetName val="NOMUBI"/>
      <sheetName val="sw1"/>
      <sheetName val="자문요청"/>
      <sheetName val="적용단가"/>
      <sheetName val="열린교실"/>
      <sheetName val="archi(본사)"/>
      <sheetName val="견적조건"/>
      <sheetName val="P.M 별"/>
      <sheetName val="항목邨_x001f_턘"/>
      <sheetName val="항목揄⿖_x0000_"/>
      <sheetName val="항목揄⾨_x0000_"/>
      <sheetName val="단가 산출서(산근#1~簀╕쐀╕렀"/>
      <sheetName val="1-1"/>
      <sheetName val="인건-측정"/>
      <sheetName val="[수목일위.XLS][수목일위.XLS]el______108"/>
      <sheetName val="[수목일위.XLS][수목일위.XLS]el______109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12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4"/>
      <sheetName val="[수목일위.XLS][수목일위.XLS]el_______1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6"/>
      <sheetName val="[수목일위.XLS][수목일위.XLS]el_______27"/>
      <sheetName val="[수목일위.XLS][수목일위.XLS]el_______22"/>
      <sheetName val="[수목일위.XLS][수목일위.XLS]el_______2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38"/>
      <sheetName val="[수목일위.XLS][수목일위.XLS]el_______39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50"/>
      <sheetName val="[수목일위.XLS][수목일위.XLS]el_______51"/>
      <sheetName val="[수목일위.XLS][수목일위.XLS]el_______46"/>
      <sheetName val="[수목일위.XLS][수목일위.XLS]el_______47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6"/>
      <sheetName val="[수목일위.XLS][수목일위.XLS]el_______87"/>
      <sheetName val="[수목일위.XLS][수목일위.XLS]el_______84"/>
      <sheetName val="[수목일위.XLS][수목일위.XLS]el_______85"/>
      <sheetName val="단위가격"/>
      <sheetName val="[수목일위.XLS][수목일위.XLS]el_______88"/>
      <sheetName val="[수목일위.XLS][수목일위.XLS]el_______89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계약내역서(_x0000__x0000__x0005_"/>
      <sheetName val="단가적용(터널)"/>
      <sheetName val="단위가격_할증"/>
      <sheetName val="합의경상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정공공사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공사발의_x0000_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0"/>
      <sheetName val="[수목일위.XLS][수목일위.XLS]el______201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[수목일위.XLS][수목일위.XLS]el______232"/>
      <sheetName val="[수목일위.XLS][수목일위.XLS]el______233"/>
      <sheetName val="[수목일위.XLS][수목일위.XLS]el______242"/>
      <sheetName val="[수목일위.XLS][수목일위.XLS]el______243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30"/>
      <sheetName val="[수목일위.XLS][수목일위.XLS]el______23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24"/>
      <sheetName val="[수목일위.XLS][수목일위.XLS]el______225"/>
      <sheetName val="[수목일위.XLS][수목일위.XLS]el______262"/>
      <sheetName val="[수목일위.XLS][수목일위.XLS]el______26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예정壸_x0000__x0000_"/>
      <sheetName val="스텐문틀堐_x001b_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64"/>
      <sheetName val="[수목일위.XLS][수목일위.XLS]el______265"/>
      <sheetName val="내역서적용수량"/>
      <sheetName val="영업֫_x0000_缀"/>
      <sheetName val="노임자재단가"/>
      <sheetName val="rate"/>
      <sheetName val="영업_x0008__x0000_"/>
      <sheetName val="견적의뢰서"/>
      <sheetName val="연⢄"/>
      <sheetName val="연"/>
      <sheetName val="연肄"/>
      <sheetName val="연ࢄ"/>
      <sheetName val="연C"/>
      <sheetName val="3.일반사상"/>
      <sheetName val="통합내역서"/>
      <sheetName val="관리,공᠀"/>
      <sheetName val="투자_x0000__x0000_Ԁ_x0000_"/>
      <sheetName val="외주"/>
      <sheetName val="0.0ControlSheet"/>
      <sheetName val="(Monthly)"/>
      <sheetName val="cctv"/>
      <sheetName val="당월(1)"/>
      <sheetName val="Edit(01)"/>
      <sheetName val="Upgrades pricing"/>
      <sheetName val="단청(1)제외"/>
      <sheetName val="미장및수장"/>
      <sheetName val="수리보고"/>
      <sheetName val="과세면세표"/>
      <sheetName val="교량공"/>
      <sheetName val="수원공매수"/>
      <sheetName val="계약내역서(을橂】"/>
      <sheetName val="6.18"/>
      <sheetName val="FA설치명세"/>
      <sheetName val="지장물C"/>
      <sheetName val="2.2.1咘Ȏ㎩ì_x0000_"/>
      <sheetName val="2.2.1_x0000__x0000_㘨↌␬"/>
      <sheetName val="2.2.1_x0000__x0000_䜨ሉὴ"/>
      <sheetName val="미수수익(적금)"/>
      <sheetName val="Cost bd-墠+壬"/>
      <sheetName val="2.2.1嵦ī_x0000__x0000_ꥈ"/>
      <sheetName val="2.2.1䘭疋瀨ȕ㱵"/>
      <sheetName val="2.2.1_x0000__x0000_᩿↌"/>
      <sheetName val="2.2.1_x0000__x0000_᷀ḨỌ"/>
      <sheetName val="修正表紙"/>
      <sheetName val="연"/>
      <sheetName val="연颛"/>
      <sheetName val="연ﺛ"/>
      <sheetName val="서∼군(2)"/>
      <sheetName val="씨링(물가조사)"/>
      <sheetName val="씨링(기계경비)"/>
      <sheetName val="조도계산(1)"/>
      <sheetName val="STEEL BOX 단면설계(SEC.8)"/>
      <sheetName val="3차_x0000__x0000_"/>
      <sheetName val="토목공사일반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52"/>
      <sheetName val="[수목일위.XLS][수목일위.XLS]el______253"/>
      <sheetName val="[수목일위.XLS][수목일위.XLS]el______254"/>
      <sheetName val="[수목일위.XLS][수목일위.XLS]el______255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종배수관"/>
      <sheetName val="연부97-1"/>
      <sheetName val="통합내Å"/>
      <sheetName val="TOTAL3"/>
      <sheetName val="설계명세"/>
      <sheetName val="BOQ"/>
      <sheetName val="단면치수"/>
      <sheetName val="[수목일위.XLS][수목일위.XLS]el______272"/>
      <sheetName val="[수목일위.XLS][수목일위.XLS]el______273"/>
    </sheetNames>
    <sheetDataSet>
      <sheetData sheetId="0">
        <row r="2">
          <cell r="E2">
            <v>23200</v>
          </cell>
        </row>
      </sheetData>
      <sheetData sheetId="1">
        <row r="2">
          <cell r="E2">
            <v>23200</v>
          </cell>
        </row>
      </sheetData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11">
          <cell r="E11">
            <v>203800</v>
          </cell>
        </row>
      </sheetData>
      <sheetData sheetId="20">
        <row r="11">
          <cell r="E11">
            <v>203800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b_balju_cho"/>
      <sheetName val="단가비교표"/>
      <sheetName val="Sales Comparison"/>
      <sheetName val="데이타"/>
      <sheetName val="식재인부"/>
      <sheetName val="I一般比"/>
      <sheetName val="수목데이타"/>
      <sheetName val="조명율표"/>
      <sheetName val="수로BOX"/>
      <sheetName val="2"/>
      <sheetName val="과세내역(세부)"/>
      <sheetName val="하조서"/>
      <sheetName val="공사개요"/>
      <sheetName val="터널조도"/>
      <sheetName val="부하계산서"/>
      <sheetName val="노임단가"/>
      <sheetName val="단가조사"/>
      <sheetName val="2001단가계약(건설공사)"/>
      <sheetName val="여과지동"/>
      <sheetName val="기초자료"/>
      <sheetName val="#REF"/>
      <sheetName val="수목표준대가"/>
      <sheetName val="공정집계_국별"/>
      <sheetName val="화재 탐지 설비"/>
      <sheetName val="담장산출"/>
      <sheetName val="출력은 금물"/>
      <sheetName val="수량산출"/>
      <sheetName val="입찰안"/>
      <sheetName val="매인"/>
      <sheetName val="전선 및 전선관"/>
      <sheetName val="2009노임(공사)"/>
      <sheetName val="수량산출서"/>
      <sheetName val="수량집계표"/>
      <sheetName val="DATA"/>
      <sheetName val="AS포장복구 "/>
      <sheetName val="문학간접"/>
      <sheetName val="백암비스타내역"/>
      <sheetName val="노무"/>
      <sheetName val="N賃率-職"/>
      <sheetName val="일위대가목록"/>
      <sheetName val="내역서"/>
      <sheetName val="품셈"/>
      <sheetName val="데리네이타현황"/>
      <sheetName val="실행내역"/>
      <sheetName val="참조 (2)"/>
      <sheetName val="WORK"/>
      <sheetName val="준공정산"/>
      <sheetName val="설계내역"/>
      <sheetName val="교대(A1-A2)"/>
      <sheetName val="11"/>
      <sheetName val="전기일위대가"/>
      <sheetName val="기타 정보통신공사"/>
      <sheetName val="공사기본내용입력"/>
      <sheetName val="일위"/>
      <sheetName val="가설공사"/>
      <sheetName val="단가결정"/>
      <sheetName val="내역아"/>
      <sheetName val="울타리"/>
      <sheetName val="A-4"/>
      <sheetName val="대목"/>
      <sheetName val="표지 (2)"/>
      <sheetName val="공사설계서"/>
      <sheetName val="약품공급2"/>
      <sheetName val="노임"/>
      <sheetName val="실행철강하도"/>
      <sheetName val="준검 내역서"/>
      <sheetName val="선로의 %임피던스 "/>
      <sheetName val="48단가"/>
      <sheetName val="본체"/>
      <sheetName val="가로등내역서"/>
      <sheetName val="설비단가표"/>
      <sheetName val="Oper Amount"/>
      <sheetName val="DATE"/>
      <sheetName val="설계서"/>
      <sheetName val="식재일위대가"/>
      <sheetName val="수지예산"/>
      <sheetName val="ABUT수량-A1"/>
      <sheetName val="1안"/>
      <sheetName val="부대내역"/>
      <sheetName val="카렌스센터계량기설치공사"/>
      <sheetName val="ilch"/>
      <sheetName val="가로등"/>
      <sheetName val="단가 "/>
      <sheetName val="일위대가(출입)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준공조서"/>
      <sheetName val="공사준공여비내역서 (3)"/>
      <sheetName val="준공관급자재조서"/>
      <sheetName val="준공발생품조서"/>
      <sheetName val="사진첩표지"/>
      <sheetName val="사진첩표지 (2)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서식 제85호"/>
      <sheetName val="서식 제86호"/>
      <sheetName val="서식 제87호"/>
      <sheetName val="서식 제88호"/>
      <sheetName val="서식 제89호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laroux"/>
      <sheetName val="사진첩목차 (2)"/>
      <sheetName val="공사사진첩"/>
      <sheetName val="준공표지"/>
      <sheetName val="관급자재조서"/>
      <sheetName val="철거발생품"/>
      <sheetName val="재직증명서"/>
      <sheetName val="설계서표지"/>
      <sheetName val="품신"/>
      <sheetName val="목차"/>
      <sheetName val="설계설명서"/>
      <sheetName val="공사시방서"/>
      <sheetName val="과업지시서"/>
      <sheetName val="설계예산내역서"/>
      <sheetName val="수량조서"/>
      <sheetName val="수량조서2"/>
      <sheetName val="청제공기계기구"/>
      <sheetName val="설계도면표지"/>
      <sheetName val="도급예산내역서(갑지)"/>
      <sheetName val="도급내역내역서(을지)"/>
      <sheetName val="도급예산내역서2(갑지)"/>
      <sheetName val="도급예산내역서2(을지)"/>
      <sheetName val="단가산출서표지"/>
      <sheetName val="단가산출서"/>
      <sheetName val="수량산출서"/>
      <sheetName val="토공입적표"/>
      <sheetName val="공사개요"/>
      <sheetName val="공사계약요청서"/>
      <sheetName val="공사도급표준계약서"/>
      <sheetName val="서식 제23호"/>
      <sheetName val="서식 제24호"/>
      <sheetName val="공사시행인가통지서"/>
      <sheetName val="공사감독위임장 (2)"/>
      <sheetName val="준공조서 (2)"/>
      <sheetName val="증감내역"/>
      <sheetName val="공사사진첩 (세로)"/>
      <sheetName val="1. 가로등 설비 공사(산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C4" t="str">
            <v xml:space="preserve">  제천전기분소 분소장 박 희 상</v>
          </cell>
        </row>
      </sheetData>
      <sheetData sheetId="8" refreshError="1"/>
      <sheetData sheetId="9" refreshError="1"/>
      <sheetData sheetId="10" refreshError="1"/>
      <sheetData sheetId="11" refreshError="1">
        <row r="12">
          <cell r="C12" t="str">
            <v>전기국 전력계장 나  성  찬</v>
          </cell>
        </row>
      </sheetData>
      <sheetData sheetId="12" refreshError="1">
        <row r="8">
          <cell r="C8" t="str">
            <v xml:space="preserve">제 천 전 기 사 무 소 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가 및 재료비"/>
      <sheetName val="중기사용료산출근거"/>
      <sheetName val="단가조사"/>
    </sheetNames>
    <sheetDataSet>
      <sheetData sheetId="0" refreshError="1">
        <row r="5">
          <cell r="R5">
            <v>0.48</v>
          </cell>
        </row>
        <row r="9">
          <cell r="R9">
            <v>0.26</v>
          </cell>
        </row>
        <row r="20">
          <cell r="R20">
            <v>1.8</v>
          </cell>
        </row>
        <row r="37">
          <cell r="R37">
            <v>1</v>
          </cell>
        </row>
        <row r="39">
          <cell r="R39">
            <v>2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 refreshError="1">
        <row r="148">
          <cell r="S148">
            <v>670</v>
          </cell>
        </row>
        <row r="151">
          <cell r="S151">
            <v>9000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부대대비"/>
      <sheetName val="냉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총괄"/>
      <sheetName val="본댐"/>
      <sheetName val="도수"/>
      <sheetName val="ssb"/>
      <sheetName val="증감"/>
      <sheetName val="토목"/>
      <sheetName val="H-PILE수량집계"/>
    </sheetNames>
    <sheetDataSet>
      <sheetData sheetId="0">
        <row r="4">
          <cell r="B4" t="str">
            <v xml:space="preserve"> 2-1. BR.17 황학교 경관조명 설비공사</v>
          </cell>
        </row>
        <row r="7">
          <cell r="B7" t="str">
            <v xml:space="preserve"> 2-2. BR.17 황학교옆 폴리 경관조명 설비공사</v>
          </cell>
        </row>
        <row r="10">
          <cell r="B10" t="str">
            <v xml:space="preserve"> 2-3. 친수데크 세월교 경관조명설비공사</v>
          </cell>
        </row>
        <row r="13">
          <cell r="B13" t="str">
            <v xml:space="preserve"> 2-4. 친수데크 경관조명설비공사</v>
          </cell>
        </row>
        <row r="16">
          <cell r="B16" t="str">
            <v xml:space="preserve"> 2-5. 친수데크 징검다리 경관조명설비공사</v>
          </cell>
        </row>
        <row r="19">
          <cell r="B19" t="str">
            <v xml:space="preserve"> 2-6. 시민참여의 벽 경관조명설비공사</v>
          </cell>
        </row>
        <row r="22">
          <cell r="B22" t="str">
            <v xml:space="preserve"> 2-7. 벽천 경관조명설비공사</v>
          </cell>
        </row>
        <row r="25">
          <cell r="B25" t="str">
            <v xml:space="preserve"> 2-8. 볼라드 경관조명설비공사</v>
          </cell>
        </row>
        <row r="28">
          <cell r="B28" t="str">
            <v xml:space="preserve"> 2-9. 스텝조명 경관조명설비공사</v>
          </cell>
        </row>
        <row r="31">
          <cell r="B31" t="str">
            <v xml:space="preserve"> 2-10. 수목조명 경관조명설비공사</v>
          </cell>
        </row>
        <row r="34">
          <cell r="B34" t="str">
            <v xml:space="preserve"> 2-11. 비우교 경관조명설비공사</v>
          </cell>
        </row>
        <row r="37">
          <cell r="B37" t="str">
            <v xml:space="preserve"> 2-12. BR-18 비우교 옆 램프 경관조명설비공사</v>
          </cell>
        </row>
        <row r="40">
          <cell r="B40" t="str">
            <v xml:space="preserve"> 2-13. 성북천 하부 경관조명설비공사</v>
          </cell>
        </row>
        <row r="43">
          <cell r="B43" t="str">
            <v xml:space="preserve"> 2-14. 터널분수 경관조명설비공사</v>
          </cell>
        </row>
        <row r="46">
          <cell r="B46" t="str">
            <v xml:space="preserve"> 2-15. 존치교각 경관조명설비공사</v>
          </cell>
        </row>
        <row r="49">
          <cell r="B49" t="str">
            <v xml:space="preserve"> 2-16. 여울목 데크,징검다리 경관조명설비공사</v>
          </cell>
        </row>
        <row r="52">
          <cell r="B52" t="str">
            <v xml:space="preserve"> 2-17. 무학교 경관조명설비공사</v>
          </cell>
        </row>
        <row r="55">
          <cell r="B55" t="str">
            <v xml:space="preserve"> 2-18. 풍인길 옆 세월교 경관조명설비공사</v>
          </cell>
        </row>
        <row r="58">
          <cell r="B58" t="str">
            <v xml:space="preserve"> 2-19. 풍인길 옆 데크 경관조명설비공사</v>
          </cell>
        </row>
        <row r="61">
          <cell r="B61" t="str">
            <v xml:space="preserve"> 2-20. BR.20 두물다리 옆 폴리 경관조명설비공사</v>
          </cell>
        </row>
        <row r="64">
          <cell r="B64" t="str">
            <v xml:space="preserve"> 2-21. BR.20 두물다리 경관조명설비공사</v>
          </cell>
        </row>
        <row r="67">
          <cell r="B67" t="str">
            <v xml:space="preserve"> 2-22. BR.20 두물다리 옆 램프 경관조명설비공사</v>
          </cell>
        </row>
        <row r="70">
          <cell r="B70" t="str">
            <v xml:space="preserve"> 2-23. BR.20 두물다리 옆 보행로 경관조명설비공사</v>
          </cell>
        </row>
        <row r="73">
          <cell r="B73" t="str">
            <v xml:space="preserve"> 2-24. 정릉천 남단 세월교 옆 여울 경관조명설비공사</v>
          </cell>
        </row>
        <row r="76">
          <cell r="B76" t="str">
            <v xml:space="preserve"> 2-25. 정릉천 남단 세월교 경관조명설비공사</v>
          </cell>
        </row>
        <row r="79">
          <cell r="B79" t="str">
            <v xml:space="preserve"> 2-26. 정릉천 하부 경관조명설비공사</v>
          </cell>
        </row>
        <row r="82">
          <cell r="B82" t="str">
            <v xml:space="preserve"> 2-27. 정릉천 남단 친수계단 경관조명설비공사</v>
          </cell>
        </row>
        <row r="85">
          <cell r="B85" t="str">
            <v xml:space="preserve"> 2-28. BR.21 고산자교 경관조명설비공사</v>
          </cell>
        </row>
        <row r="88">
          <cell r="B88" t="str">
            <v xml:space="preserve"> 2-29. 버들습지 징검다리 경관조명설비공사</v>
          </cell>
        </row>
        <row r="91">
          <cell r="B91" t="str">
            <v xml:space="preserve"> 2-30. 버들습지 갈대 및 데크 경관조명설비공사</v>
          </cell>
        </row>
        <row r="94">
          <cell r="B94" t="str">
            <v xml:space="preserve"> 2-31. 버들습지 보행로 경관조명설비공사</v>
          </cell>
        </row>
        <row r="106">
          <cell r="B106" t="str">
            <v>합  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총 원가계산"/>
      <sheetName val="DATA"/>
      <sheetName val="Macro(차단기)"/>
      <sheetName val="단가"/>
      <sheetName val="내역서1999.8최종"/>
      <sheetName val="기기리스트"/>
      <sheetName val="철거산출근거"/>
    </sheetNames>
    <sheetDataSet>
      <sheetData sheetId="0">
        <row r="3">
          <cell r="A3" t="str">
            <v>강제전선관ST 16C</v>
          </cell>
          <cell r="B3" t="str">
            <v>강제전선관</v>
          </cell>
          <cell r="C3" t="str">
            <v>ST 16C</v>
          </cell>
          <cell r="D3" t="str">
            <v>m</v>
          </cell>
          <cell r="E3">
            <v>959</v>
          </cell>
          <cell r="F3">
            <v>851</v>
          </cell>
          <cell r="G3">
            <v>1004</v>
          </cell>
          <cell r="H3">
            <v>918</v>
          </cell>
          <cell r="K3">
            <v>959</v>
          </cell>
        </row>
        <row r="4">
          <cell r="A4" t="str">
            <v>강제전선관ST 22C</v>
          </cell>
          <cell r="B4" t="str">
            <v>강제전선관</v>
          </cell>
          <cell r="C4" t="str">
            <v>ST 22C</v>
          </cell>
          <cell r="D4" t="str">
            <v>m</v>
          </cell>
          <cell r="E4">
            <v>1227</v>
          </cell>
          <cell r="F4">
            <v>851</v>
          </cell>
          <cell r="G4">
            <v>1285</v>
          </cell>
          <cell r="H4">
            <v>918</v>
          </cell>
          <cell r="K4">
            <v>1227</v>
          </cell>
        </row>
        <row r="5">
          <cell r="A5" t="str">
            <v>강제전선관ST 28C</v>
          </cell>
          <cell r="B5" t="str">
            <v>강제전선관</v>
          </cell>
          <cell r="C5" t="str">
            <v>ST 28C</v>
          </cell>
          <cell r="D5" t="str">
            <v>m</v>
          </cell>
          <cell r="E5">
            <v>1602</v>
          </cell>
          <cell r="F5">
            <v>851</v>
          </cell>
          <cell r="G5">
            <v>1678</v>
          </cell>
          <cell r="H5">
            <v>918</v>
          </cell>
          <cell r="K5">
            <v>1602</v>
          </cell>
        </row>
        <row r="6">
          <cell r="A6" t="str">
            <v>강제전선관ST 36C</v>
          </cell>
          <cell r="B6" t="str">
            <v>강제전선관</v>
          </cell>
          <cell r="C6" t="str">
            <v>ST 36C</v>
          </cell>
          <cell r="D6" t="str">
            <v>m</v>
          </cell>
          <cell r="E6">
            <v>1967</v>
          </cell>
          <cell r="F6">
            <v>851</v>
          </cell>
          <cell r="G6">
            <v>2060</v>
          </cell>
          <cell r="H6">
            <v>918</v>
          </cell>
          <cell r="K6">
            <v>1967</v>
          </cell>
        </row>
        <row r="7">
          <cell r="A7" t="str">
            <v>강제전선관ST 42C</v>
          </cell>
          <cell r="B7" t="str">
            <v>강제전선관</v>
          </cell>
          <cell r="C7" t="str">
            <v>ST 42C</v>
          </cell>
          <cell r="D7" t="str">
            <v>m</v>
          </cell>
          <cell r="E7">
            <v>2280</v>
          </cell>
          <cell r="F7">
            <v>851</v>
          </cell>
          <cell r="G7">
            <v>2388</v>
          </cell>
          <cell r="H7">
            <v>918</v>
          </cell>
          <cell r="K7">
            <v>2280</v>
          </cell>
        </row>
        <row r="8">
          <cell r="A8" t="str">
            <v>강제전선관ST 54C</v>
          </cell>
          <cell r="B8" t="str">
            <v>강제전선관</v>
          </cell>
          <cell r="C8" t="str">
            <v>ST 54C</v>
          </cell>
          <cell r="D8" t="str">
            <v>m</v>
          </cell>
          <cell r="E8">
            <v>3178</v>
          </cell>
          <cell r="F8">
            <v>851</v>
          </cell>
          <cell r="G8">
            <v>3329</v>
          </cell>
          <cell r="H8">
            <v>918</v>
          </cell>
          <cell r="K8">
            <v>3178</v>
          </cell>
        </row>
        <row r="9">
          <cell r="A9" t="str">
            <v>강제전선관ST 70C</v>
          </cell>
          <cell r="B9" t="str">
            <v>강제전선관</v>
          </cell>
          <cell r="C9" t="str">
            <v>ST 70C</v>
          </cell>
          <cell r="D9" t="str">
            <v>m</v>
          </cell>
          <cell r="E9">
            <v>4044</v>
          </cell>
          <cell r="F9">
            <v>851</v>
          </cell>
          <cell r="G9">
            <v>4236</v>
          </cell>
          <cell r="H9">
            <v>918</v>
          </cell>
          <cell r="K9">
            <v>4044</v>
          </cell>
        </row>
        <row r="10">
          <cell r="A10" t="str">
            <v>강제전선관ST 82C</v>
          </cell>
          <cell r="B10" t="str">
            <v>강제전선관</v>
          </cell>
          <cell r="C10" t="str">
            <v>ST 82C</v>
          </cell>
          <cell r="D10" t="str">
            <v>m</v>
          </cell>
          <cell r="E10">
            <v>4540</v>
          </cell>
          <cell r="F10">
            <v>851</v>
          </cell>
          <cell r="G10">
            <v>4756</v>
          </cell>
          <cell r="H10">
            <v>918</v>
          </cell>
          <cell r="K10">
            <v>4540</v>
          </cell>
        </row>
        <row r="11">
          <cell r="A11" t="str">
            <v>강제전선관ST 104C</v>
          </cell>
          <cell r="B11" t="str">
            <v>강제전선관</v>
          </cell>
          <cell r="C11" t="str">
            <v>ST 104C</v>
          </cell>
          <cell r="D11" t="str">
            <v>m</v>
          </cell>
          <cell r="E11">
            <v>7233</v>
          </cell>
          <cell r="F11">
            <v>851</v>
          </cell>
          <cell r="G11">
            <v>7577</v>
          </cell>
          <cell r="H11">
            <v>918</v>
          </cell>
          <cell r="K11">
            <v>7233</v>
          </cell>
        </row>
        <row r="12">
          <cell r="A12" t="str">
            <v>파상형경질PE전선관FEP Φ30</v>
          </cell>
          <cell r="B12" t="str">
            <v>파상형경질PE전선관</v>
          </cell>
          <cell r="C12" t="str">
            <v>FEP Φ30</v>
          </cell>
          <cell r="D12" t="str">
            <v>m</v>
          </cell>
          <cell r="E12">
            <v>280</v>
          </cell>
          <cell r="F12">
            <v>856</v>
          </cell>
          <cell r="G12">
            <v>340</v>
          </cell>
          <cell r="H12">
            <v>915</v>
          </cell>
          <cell r="K12">
            <v>280</v>
          </cell>
        </row>
        <row r="13">
          <cell r="A13" t="str">
            <v>파상형경질PE전선관FEP Φ40</v>
          </cell>
          <cell r="B13" t="str">
            <v>파상형경질PE전선관</v>
          </cell>
          <cell r="C13" t="str">
            <v>FEP Φ40</v>
          </cell>
          <cell r="D13" t="str">
            <v>m</v>
          </cell>
          <cell r="E13">
            <v>390</v>
          </cell>
          <cell r="F13">
            <v>856</v>
          </cell>
          <cell r="G13">
            <v>510</v>
          </cell>
          <cell r="H13">
            <v>915</v>
          </cell>
          <cell r="K13">
            <v>390</v>
          </cell>
        </row>
        <row r="14">
          <cell r="A14" t="str">
            <v>파상형경질PE전선관FEP Φ50</v>
          </cell>
          <cell r="B14" t="str">
            <v>파상형경질PE전선관</v>
          </cell>
          <cell r="C14" t="str">
            <v>FEP Φ50</v>
          </cell>
          <cell r="D14" t="str">
            <v>m</v>
          </cell>
          <cell r="E14">
            <v>500</v>
          </cell>
          <cell r="F14">
            <v>856</v>
          </cell>
          <cell r="G14">
            <v>640</v>
          </cell>
          <cell r="H14">
            <v>915</v>
          </cell>
          <cell r="K14">
            <v>500</v>
          </cell>
        </row>
        <row r="15">
          <cell r="A15" t="str">
            <v>파상형경질PE전선관FEP Φ65</v>
          </cell>
          <cell r="B15" t="str">
            <v>파상형경질PE전선관</v>
          </cell>
          <cell r="C15" t="str">
            <v>FEP Φ65</v>
          </cell>
          <cell r="D15" t="str">
            <v>m</v>
          </cell>
          <cell r="E15">
            <v>790</v>
          </cell>
          <cell r="F15">
            <v>856</v>
          </cell>
          <cell r="G15">
            <v>850</v>
          </cell>
          <cell r="H15">
            <v>915</v>
          </cell>
          <cell r="K15">
            <v>790</v>
          </cell>
        </row>
        <row r="16">
          <cell r="A16" t="str">
            <v>파상형경질PE전선관FEP Φ100</v>
          </cell>
          <cell r="B16" t="str">
            <v>파상형경질PE전선관</v>
          </cell>
          <cell r="C16" t="str">
            <v>FEP Φ100</v>
          </cell>
          <cell r="D16" t="str">
            <v>m</v>
          </cell>
          <cell r="E16">
            <v>1600</v>
          </cell>
          <cell r="F16">
            <v>856</v>
          </cell>
          <cell r="G16">
            <v>1790</v>
          </cell>
          <cell r="H16">
            <v>915</v>
          </cell>
          <cell r="K16">
            <v>1600</v>
          </cell>
        </row>
        <row r="17">
          <cell r="A17" t="str">
            <v>파상형경질PE전선관FEP Φ125</v>
          </cell>
          <cell r="B17" t="str">
            <v>파상형경질PE전선관</v>
          </cell>
          <cell r="C17" t="str">
            <v>FEP Φ125</v>
          </cell>
          <cell r="D17" t="str">
            <v>m</v>
          </cell>
          <cell r="E17">
            <v>2300</v>
          </cell>
          <cell r="F17">
            <v>856</v>
          </cell>
          <cell r="G17">
            <v>2550</v>
          </cell>
          <cell r="H17">
            <v>915</v>
          </cell>
          <cell r="K17">
            <v>2300</v>
          </cell>
        </row>
        <row r="18">
          <cell r="A18" t="str">
            <v>파상형경질PE전선관FEP Φ200</v>
          </cell>
          <cell r="B18" t="str">
            <v>파상형경질PE전선관</v>
          </cell>
          <cell r="C18" t="str">
            <v>FEP Φ200</v>
          </cell>
          <cell r="D18" t="str">
            <v>m</v>
          </cell>
          <cell r="E18">
            <v>5700</v>
          </cell>
          <cell r="F18">
            <v>856</v>
          </cell>
          <cell r="G18">
            <v>6370</v>
          </cell>
          <cell r="H18">
            <v>915</v>
          </cell>
          <cell r="K18">
            <v>5700</v>
          </cell>
        </row>
        <row r="19">
          <cell r="A19" t="str">
            <v>경질비닐전선관HI-PVC 16C</v>
          </cell>
          <cell r="B19" t="str">
            <v>경질비닐전선관</v>
          </cell>
          <cell r="C19" t="str">
            <v>HI-PVC 16C</v>
          </cell>
          <cell r="D19" t="str">
            <v>m</v>
          </cell>
          <cell r="E19">
            <v>265</v>
          </cell>
          <cell r="F19">
            <v>855</v>
          </cell>
          <cell r="G19">
            <v>270</v>
          </cell>
          <cell r="H19">
            <v>914</v>
          </cell>
          <cell r="K19">
            <v>265</v>
          </cell>
        </row>
        <row r="20">
          <cell r="A20" t="str">
            <v>경질비닐전선관HI-PVC 22C</v>
          </cell>
          <cell r="B20" t="str">
            <v>경질비닐전선관</v>
          </cell>
          <cell r="C20" t="str">
            <v>HI-PVC 22C</v>
          </cell>
          <cell r="D20" t="str">
            <v>m</v>
          </cell>
          <cell r="E20">
            <v>315</v>
          </cell>
          <cell r="F20">
            <v>855</v>
          </cell>
          <cell r="G20">
            <v>324</v>
          </cell>
          <cell r="H20">
            <v>914</v>
          </cell>
          <cell r="K20">
            <v>315</v>
          </cell>
        </row>
        <row r="21">
          <cell r="A21" t="str">
            <v>경질비닐전선관HI-PVC 28C</v>
          </cell>
          <cell r="B21" t="str">
            <v>경질비닐전선관</v>
          </cell>
          <cell r="C21" t="str">
            <v>HI-PVC 28C</v>
          </cell>
          <cell r="D21" t="str">
            <v>m</v>
          </cell>
          <cell r="E21">
            <v>610</v>
          </cell>
          <cell r="F21">
            <v>855</v>
          </cell>
          <cell r="G21">
            <v>627</v>
          </cell>
          <cell r="H21">
            <v>914</v>
          </cell>
          <cell r="K21">
            <v>610</v>
          </cell>
        </row>
        <row r="22">
          <cell r="A22" t="str">
            <v>경질비닐전선관HI-PVC 36C</v>
          </cell>
          <cell r="B22" t="str">
            <v>경질비닐전선관</v>
          </cell>
          <cell r="C22" t="str">
            <v>HI-PVC 36C</v>
          </cell>
          <cell r="D22" t="str">
            <v>m</v>
          </cell>
          <cell r="E22">
            <v>950</v>
          </cell>
          <cell r="F22">
            <v>855</v>
          </cell>
          <cell r="G22">
            <v>908</v>
          </cell>
          <cell r="H22">
            <v>914</v>
          </cell>
          <cell r="K22">
            <v>908</v>
          </cell>
        </row>
        <row r="23">
          <cell r="A23" t="str">
            <v>경질비닐전선관HI-PVC 42C</v>
          </cell>
          <cell r="B23" t="str">
            <v>경질비닐전선관</v>
          </cell>
          <cell r="C23" t="str">
            <v>HI-PVC 42C</v>
          </cell>
          <cell r="D23" t="str">
            <v>m</v>
          </cell>
          <cell r="E23">
            <v>1120</v>
          </cell>
          <cell r="F23">
            <v>855</v>
          </cell>
          <cell r="G23">
            <v>1187</v>
          </cell>
          <cell r="H23">
            <v>914</v>
          </cell>
          <cell r="K23">
            <v>1120</v>
          </cell>
        </row>
        <row r="24">
          <cell r="A24" t="str">
            <v>경질비닐전선관HI-PVC 54C</v>
          </cell>
          <cell r="B24" t="str">
            <v>경질비닐전선관</v>
          </cell>
          <cell r="C24" t="str">
            <v>HI-PVC 54C</v>
          </cell>
          <cell r="D24" t="str">
            <v>m</v>
          </cell>
          <cell r="E24">
            <v>1650</v>
          </cell>
          <cell r="F24">
            <v>855</v>
          </cell>
          <cell r="G24">
            <v>1683</v>
          </cell>
          <cell r="H24">
            <v>914</v>
          </cell>
          <cell r="K24">
            <v>1650</v>
          </cell>
        </row>
        <row r="25">
          <cell r="A25" t="str">
            <v>경질비닐전선관HI-PVC 104C</v>
          </cell>
          <cell r="B25" t="str">
            <v>경질비닐전선관</v>
          </cell>
          <cell r="C25" t="str">
            <v>HI-PVC 104C</v>
          </cell>
          <cell r="D25" t="str">
            <v>m</v>
          </cell>
          <cell r="E25">
            <v>3950</v>
          </cell>
          <cell r="F25">
            <v>855</v>
          </cell>
          <cell r="G25">
            <v>4707</v>
          </cell>
          <cell r="H25">
            <v>914</v>
          </cell>
          <cell r="K25">
            <v>3950</v>
          </cell>
        </row>
        <row r="26">
          <cell r="A26" t="str">
            <v>플랙시블 전선관일반비방수  16C</v>
          </cell>
          <cell r="B26" t="str">
            <v>플랙시블 전선관</v>
          </cell>
          <cell r="C26" t="str">
            <v>일반비방수  16C</v>
          </cell>
          <cell r="D26" t="str">
            <v>m</v>
          </cell>
          <cell r="E26">
            <v>430</v>
          </cell>
          <cell r="F26">
            <v>852</v>
          </cell>
          <cell r="K26">
            <v>430</v>
          </cell>
        </row>
        <row r="27">
          <cell r="A27" t="str">
            <v>플랙시블 전선관일반비방수  22C</v>
          </cell>
          <cell r="B27" t="str">
            <v>플랙시블 전선관</v>
          </cell>
          <cell r="C27" t="str">
            <v>일반비방수  22C</v>
          </cell>
          <cell r="D27" t="str">
            <v>m</v>
          </cell>
          <cell r="E27">
            <v>510</v>
          </cell>
          <cell r="F27">
            <v>852</v>
          </cell>
          <cell r="K27">
            <v>510</v>
          </cell>
        </row>
        <row r="28">
          <cell r="A28" t="str">
            <v>플랙시블 전선관고장력방수  16C</v>
          </cell>
          <cell r="B28" t="str">
            <v>플랙시블 전선관</v>
          </cell>
          <cell r="C28" t="str">
            <v>고장력방수  16C</v>
          </cell>
          <cell r="D28" t="str">
            <v>m</v>
          </cell>
          <cell r="E28">
            <v>1280</v>
          </cell>
          <cell r="F28">
            <v>852</v>
          </cell>
          <cell r="G28">
            <v>2000</v>
          </cell>
          <cell r="H28">
            <v>917</v>
          </cell>
          <cell r="K28">
            <v>1280</v>
          </cell>
        </row>
        <row r="29">
          <cell r="A29" t="str">
            <v>플랙시블 전선관고장력방수  22C</v>
          </cell>
          <cell r="B29" t="str">
            <v>플랙시블 전선관</v>
          </cell>
          <cell r="C29" t="str">
            <v>고장력방수  22C</v>
          </cell>
          <cell r="D29" t="str">
            <v>m</v>
          </cell>
          <cell r="E29">
            <v>1620</v>
          </cell>
          <cell r="F29">
            <v>852</v>
          </cell>
          <cell r="G29">
            <v>2640</v>
          </cell>
          <cell r="H29">
            <v>917</v>
          </cell>
          <cell r="K29">
            <v>1620</v>
          </cell>
        </row>
        <row r="30">
          <cell r="A30" t="str">
            <v>플랙시블 전선관고장력방수  28C</v>
          </cell>
          <cell r="B30" t="str">
            <v>플랙시블 전선관</v>
          </cell>
          <cell r="C30" t="str">
            <v>고장력방수  28C</v>
          </cell>
          <cell r="D30" t="str">
            <v>m</v>
          </cell>
          <cell r="E30">
            <v>2280</v>
          </cell>
          <cell r="F30">
            <v>852</v>
          </cell>
          <cell r="G30">
            <v>3140</v>
          </cell>
          <cell r="H30">
            <v>917</v>
          </cell>
          <cell r="K30">
            <v>2280</v>
          </cell>
        </row>
        <row r="31">
          <cell r="A31" t="str">
            <v>플랙시블 전선관고장력방수  36C</v>
          </cell>
          <cell r="B31" t="str">
            <v>플랙시블 전선관</v>
          </cell>
          <cell r="C31" t="str">
            <v>고장력방수  36C</v>
          </cell>
          <cell r="D31" t="str">
            <v>m</v>
          </cell>
          <cell r="E31">
            <v>3040</v>
          </cell>
          <cell r="F31">
            <v>852</v>
          </cell>
          <cell r="G31">
            <v>4710</v>
          </cell>
          <cell r="H31">
            <v>917</v>
          </cell>
          <cell r="K31">
            <v>3040</v>
          </cell>
        </row>
        <row r="32">
          <cell r="A32" t="str">
            <v>플랙시블 전선관고장력방수  42C</v>
          </cell>
          <cell r="B32" t="str">
            <v>플랙시블 전선관</v>
          </cell>
          <cell r="C32" t="str">
            <v>고장력방수  42C</v>
          </cell>
          <cell r="D32" t="str">
            <v>m</v>
          </cell>
          <cell r="E32">
            <v>4750</v>
          </cell>
          <cell r="F32">
            <v>852</v>
          </cell>
          <cell r="G32">
            <v>7680</v>
          </cell>
          <cell r="H32">
            <v>917</v>
          </cell>
          <cell r="K32">
            <v>4750</v>
          </cell>
        </row>
        <row r="33">
          <cell r="A33" t="str">
            <v>강관백관 Φ32</v>
          </cell>
          <cell r="B33" t="str">
            <v>강관</v>
          </cell>
          <cell r="C33" t="str">
            <v>백관 Φ32</v>
          </cell>
          <cell r="D33" t="str">
            <v>m</v>
          </cell>
          <cell r="E33">
            <v>2140</v>
          </cell>
          <cell r="F33">
            <v>507</v>
          </cell>
          <cell r="G33">
            <v>2245</v>
          </cell>
          <cell r="H33">
            <v>474</v>
          </cell>
          <cell r="K33">
            <v>2140</v>
          </cell>
        </row>
        <row r="34">
          <cell r="A34" t="str">
            <v>강관백관 Φ40</v>
          </cell>
          <cell r="B34" t="str">
            <v>강관</v>
          </cell>
          <cell r="C34" t="str">
            <v>백관 Φ40</v>
          </cell>
          <cell r="D34" t="str">
            <v>m</v>
          </cell>
          <cell r="E34">
            <v>2460</v>
          </cell>
          <cell r="F34">
            <v>507</v>
          </cell>
          <cell r="G34">
            <v>2581</v>
          </cell>
          <cell r="H34">
            <v>474</v>
          </cell>
          <cell r="K34">
            <v>2460</v>
          </cell>
        </row>
        <row r="35">
          <cell r="A35" t="str">
            <v>강관백관 Φ50</v>
          </cell>
          <cell r="B35" t="str">
            <v>강관</v>
          </cell>
          <cell r="C35" t="str">
            <v>백관 Φ50</v>
          </cell>
          <cell r="D35" t="str">
            <v>m</v>
          </cell>
          <cell r="E35">
            <v>3380</v>
          </cell>
          <cell r="F35">
            <v>507</v>
          </cell>
          <cell r="G35">
            <v>3538</v>
          </cell>
          <cell r="H35">
            <v>474</v>
          </cell>
          <cell r="K35">
            <v>3380</v>
          </cell>
        </row>
        <row r="36">
          <cell r="A36" t="str">
            <v>강관백관 Φ65</v>
          </cell>
          <cell r="B36" t="str">
            <v>강관</v>
          </cell>
          <cell r="C36" t="str">
            <v>백관 Φ65</v>
          </cell>
          <cell r="D36" t="str">
            <v>m</v>
          </cell>
          <cell r="E36">
            <v>4310</v>
          </cell>
          <cell r="F36">
            <v>507</v>
          </cell>
          <cell r="G36">
            <v>4514</v>
          </cell>
          <cell r="H36">
            <v>474</v>
          </cell>
          <cell r="K36">
            <v>4310</v>
          </cell>
        </row>
        <row r="37">
          <cell r="A37" t="str">
            <v>강관백관 Φ80</v>
          </cell>
          <cell r="B37" t="str">
            <v>강관</v>
          </cell>
          <cell r="C37" t="str">
            <v>백관 Φ80</v>
          </cell>
          <cell r="D37" t="str">
            <v>m</v>
          </cell>
          <cell r="E37">
            <v>5450</v>
          </cell>
          <cell r="F37">
            <v>507</v>
          </cell>
          <cell r="G37">
            <v>5706</v>
          </cell>
          <cell r="H37">
            <v>474</v>
          </cell>
          <cell r="K37">
            <v>5450</v>
          </cell>
        </row>
        <row r="38">
          <cell r="A38" t="str">
            <v>강관백관 Φ100</v>
          </cell>
          <cell r="B38" t="str">
            <v>강관</v>
          </cell>
          <cell r="C38" t="str">
            <v>백관 Φ100</v>
          </cell>
          <cell r="D38" t="str">
            <v>m</v>
          </cell>
          <cell r="E38">
            <v>7760</v>
          </cell>
          <cell r="F38">
            <v>507</v>
          </cell>
          <cell r="G38">
            <v>8131</v>
          </cell>
          <cell r="H38">
            <v>474</v>
          </cell>
          <cell r="K38">
            <v>7760</v>
          </cell>
        </row>
        <row r="39">
          <cell r="A39" t="str">
            <v>강관백관 Φ125</v>
          </cell>
          <cell r="B39" t="str">
            <v>강관</v>
          </cell>
          <cell r="C39" t="str">
            <v>백관 Φ125</v>
          </cell>
          <cell r="D39" t="str">
            <v>m</v>
          </cell>
          <cell r="E39">
            <v>10530</v>
          </cell>
          <cell r="F39">
            <v>507</v>
          </cell>
          <cell r="G39">
            <v>11027</v>
          </cell>
          <cell r="H39">
            <v>474</v>
          </cell>
          <cell r="K39">
            <v>10530</v>
          </cell>
        </row>
        <row r="40">
          <cell r="A40" t="str">
            <v>강관백관 Φ150</v>
          </cell>
          <cell r="B40" t="str">
            <v>강관</v>
          </cell>
          <cell r="C40" t="str">
            <v>백관 Φ150</v>
          </cell>
          <cell r="D40" t="str">
            <v>m</v>
          </cell>
          <cell r="E40">
            <v>12540</v>
          </cell>
          <cell r="F40">
            <v>507</v>
          </cell>
          <cell r="G40">
            <v>13132</v>
          </cell>
          <cell r="H40">
            <v>474</v>
          </cell>
          <cell r="K40">
            <v>12540</v>
          </cell>
        </row>
        <row r="41">
          <cell r="A41" t="str">
            <v>케 이 블6.6kV CV 14㎟/1C</v>
          </cell>
          <cell r="B41" t="str">
            <v>케 이 블</v>
          </cell>
          <cell r="C41" t="str">
            <v>6.6kV CV 14㎟/1C</v>
          </cell>
          <cell r="D41" t="str">
            <v>m</v>
          </cell>
          <cell r="E41">
            <v>2124</v>
          </cell>
          <cell r="F41">
            <v>831</v>
          </cell>
          <cell r="G41">
            <v>2121</v>
          </cell>
          <cell r="H41">
            <v>898</v>
          </cell>
          <cell r="K41">
            <v>2121</v>
          </cell>
        </row>
        <row r="42">
          <cell r="A42" t="str">
            <v>케 이 블6.6kV CV 38㎟/1C</v>
          </cell>
          <cell r="B42" t="str">
            <v>케 이 블</v>
          </cell>
          <cell r="C42" t="str">
            <v>6.6kV CV 38㎟/1C</v>
          </cell>
          <cell r="D42" t="str">
            <v>m</v>
          </cell>
          <cell r="E42">
            <v>4033</v>
          </cell>
          <cell r="F42">
            <v>831</v>
          </cell>
          <cell r="G42">
            <v>3227</v>
          </cell>
          <cell r="H42">
            <v>898</v>
          </cell>
          <cell r="K42">
            <v>3227</v>
          </cell>
        </row>
        <row r="43">
          <cell r="A43" t="str">
            <v>케 이 블6.6kV CV 38㎟/3C</v>
          </cell>
          <cell r="B43" t="str">
            <v>케 이 블</v>
          </cell>
          <cell r="C43" t="str">
            <v>6.6kV CV 38㎟/3C</v>
          </cell>
          <cell r="D43" t="str">
            <v>m</v>
          </cell>
          <cell r="E43">
            <v>9937</v>
          </cell>
          <cell r="F43">
            <v>831</v>
          </cell>
          <cell r="G43">
            <v>9938</v>
          </cell>
          <cell r="H43">
            <v>898</v>
          </cell>
          <cell r="K43">
            <v>9937</v>
          </cell>
        </row>
        <row r="44">
          <cell r="A44" t="str">
            <v>케 이 블6.6kV CV 60㎟/1C</v>
          </cell>
          <cell r="B44" t="str">
            <v>케 이 블</v>
          </cell>
          <cell r="C44" t="str">
            <v>6.6kV CV 60㎟/1C</v>
          </cell>
          <cell r="D44" t="str">
            <v>m</v>
          </cell>
          <cell r="E44">
            <v>4110</v>
          </cell>
          <cell r="F44">
            <v>831</v>
          </cell>
          <cell r="G44">
            <v>4113</v>
          </cell>
          <cell r="H44">
            <v>898</v>
          </cell>
          <cell r="K44">
            <v>4110</v>
          </cell>
        </row>
        <row r="45">
          <cell r="A45" t="str">
            <v>케 이 블600V CV 3.5㎟/1C</v>
          </cell>
          <cell r="B45" t="str">
            <v>케 이 블</v>
          </cell>
          <cell r="C45" t="str">
            <v>600V CV 3.5㎟/1C</v>
          </cell>
          <cell r="D45" t="str">
            <v>m</v>
          </cell>
          <cell r="E45">
            <v>232</v>
          </cell>
          <cell r="F45">
            <v>830</v>
          </cell>
          <cell r="G45">
            <v>229</v>
          </cell>
          <cell r="H45">
            <v>897</v>
          </cell>
          <cell r="K45">
            <v>229</v>
          </cell>
        </row>
        <row r="46">
          <cell r="A46" t="str">
            <v>케 이 블600V CV 5.5㎟/1C</v>
          </cell>
          <cell r="B46" t="str">
            <v>케 이 블</v>
          </cell>
          <cell r="C46" t="str">
            <v>600V CV 5.5㎟/1C</v>
          </cell>
          <cell r="D46" t="str">
            <v>m</v>
          </cell>
          <cell r="E46">
            <v>320</v>
          </cell>
          <cell r="F46">
            <v>830</v>
          </cell>
          <cell r="G46">
            <v>315</v>
          </cell>
          <cell r="H46">
            <v>897</v>
          </cell>
          <cell r="K46">
            <v>315</v>
          </cell>
        </row>
        <row r="47">
          <cell r="A47" t="str">
            <v>케 이 블600V CV 8㎟/1C</v>
          </cell>
          <cell r="B47" t="str">
            <v>케 이 블</v>
          </cell>
          <cell r="C47" t="str">
            <v>600V CV 8㎟/1C</v>
          </cell>
          <cell r="D47" t="str">
            <v>m</v>
          </cell>
          <cell r="E47">
            <v>423</v>
          </cell>
          <cell r="F47">
            <v>830</v>
          </cell>
          <cell r="G47">
            <v>418</v>
          </cell>
          <cell r="H47">
            <v>897</v>
          </cell>
          <cell r="K47">
            <v>418</v>
          </cell>
        </row>
        <row r="48">
          <cell r="A48" t="str">
            <v>케 이 블600V CV 14㎟/1C</v>
          </cell>
          <cell r="B48" t="str">
            <v>케 이 블</v>
          </cell>
          <cell r="C48" t="str">
            <v>600V CV 14㎟/1C</v>
          </cell>
          <cell r="D48" t="str">
            <v>m</v>
          </cell>
          <cell r="E48">
            <v>650</v>
          </cell>
          <cell r="F48">
            <v>830</v>
          </cell>
          <cell r="G48">
            <v>642</v>
          </cell>
          <cell r="H48">
            <v>897</v>
          </cell>
          <cell r="K48">
            <v>642</v>
          </cell>
        </row>
        <row r="49">
          <cell r="A49" t="str">
            <v>케 이 블600V CV 22㎟/1C</v>
          </cell>
          <cell r="B49" t="str">
            <v>케 이 블</v>
          </cell>
          <cell r="C49" t="str">
            <v>600V CV 22㎟/1C</v>
          </cell>
          <cell r="D49" t="str">
            <v>m</v>
          </cell>
          <cell r="E49">
            <v>939</v>
          </cell>
          <cell r="F49">
            <v>830</v>
          </cell>
          <cell r="G49">
            <v>928</v>
          </cell>
          <cell r="H49">
            <v>897</v>
          </cell>
          <cell r="K49">
            <v>928</v>
          </cell>
        </row>
        <row r="50">
          <cell r="A50" t="str">
            <v>케 이 블600V CV 38㎟/1C</v>
          </cell>
          <cell r="B50" t="str">
            <v>케 이 블</v>
          </cell>
          <cell r="C50" t="str">
            <v>600V CV 38㎟/1C</v>
          </cell>
          <cell r="D50" t="str">
            <v>m</v>
          </cell>
          <cell r="E50">
            <v>1469</v>
          </cell>
          <cell r="F50">
            <v>830</v>
          </cell>
          <cell r="G50">
            <v>1451</v>
          </cell>
          <cell r="H50">
            <v>897</v>
          </cell>
          <cell r="K50">
            <v>1451</v>
          </cell>
        </row>
        <row r="51">
          <cell r="A51" t="str">
            <v>케 이 블600V CV 60㎟/1C</v>
          </cell>
          <cell r="B51" t="str">
            <v>케 이 블</v>
          </cell>
          <cell r="C51" t="str">
            <v>600V CV 60㎟/1C</v>
          </cell>
          <cell r="D51" t="str">
            <v>m</v>
          </cell>
          <cell r="E51">
            <v>2300</v>
          </cell>
          <cell r="F51">
            <v>830</v>
          </cell>
          <cell r="G51">
            <v>2272</v>
          </cell>
          <cell r="H51">
            <v>897</v>
          </cell>
          <cell r="K51">
            <v>2272</v>
          </cell>
        </row>
        <row r="52">
          <cell r="A52" t="str">
            <v>케 이 블600V CV 100㎟/1C</v>
          </cell>
          <cell r="B52" t="str">
            <v>케 이 블</v>
          </cell>
          <cell r="C52" t="str">
            <v>600V CV 100㎟/1C</v>
          </cell>
          <cell r="D52" t="str">
            <v>m</v>
          </cell>
          <cell r="E52">
            <v>3724</v>
          </cell>
          <cell r="F52">
            <v>830</v>
          </cell>
          <cell r="G52">
            <v>3679</v>
          </cell>
          <cell r="H52">
            <v>897</v>
          </cell>
          <cell r="K52">
            <v>3679</v>
          </cell>
        </row>
        <row r="53">
          <cell r="A53" t="str">
            <v>케 이 블600V CV 150㎟/1C</v>
          </cell>
          <cell r="B53" t="str">
            <v>케 이 블</v>
          </cell>
          <cell r="C53" t="str">
            <v>600V CV 150㎟/1C</v>
          </cell>
          <cell r="D53" t="str">
            <v>m</v>
          </cell>
          <cell r="E53">
            <v>5492</v>
          </cell>
          <cell r="F53">
            <v>830</v>
          </cell>
          <cell r="G53">
            <v>5426</v>
          </cell>
          <cell r="H53">
            <v>897</v>
          </cell>
          <cell r="K53">
            <v>5426</v>
          </cell>
        </row>
        <row r="54">
          <cell r="A54" t="str">
            <v>케 이 블600V CV 200㎟/1C</v>
          </cell>
          <cell r="B54" t="str">
            <v>케 이 블</v>
          </cell>
          <cell r="C54" t="str">
            <v>600V CV 200㎟/1C</v>
          </cell>
          <cell r="D54" t="str">
            <v>m</v>
          </cell>
          <cell r="E54">
            <v>7666</v>
          </cell>
          <cell r="F54">
            <v>830</v>
          </cell>
          <cell r="G54">
            <v>7513</v>
          </cell>
          <cell r="H54">
            <v>897</v>
          </cell>
          <cell r="K54">
            <v>7513</v>
          </cell>
        </row>
        <row r="55">
          <cell r="A55" t="str">
            <v>케 이 블600V CV 250㎟/1C</v>
          </cell>
          <cell r="B55" t="str">
            <v>케 이 블</v>
          </cell>
          <cell r="C55" t="str">
            <v>600V CV 250㎟/1C</v>
          </cell>
          <cell r="D55" t="str">
            <v>m</v>
          </cell>
          <cell r="E55">
            <v>9262</v>
          </cell>
          <cell r="F55">
            <v>830</v>
          </cell>
          <cell r="G55">
            <v>9147</v>
          </cell>
          <cell r="H55">
            <v>897</v>
          </cell>
          <cell r="K55">
            <v>9147</v>
          </cell>
        </row>
        <row r="56">
          <cell r="A56" t="str">
            <v>케 이 블CVV 2.0㎟/3C</v>
          </cell>
          <cell r="B56" t="str">
            <v>케 이 블</v>
          </cell>
          <cell r="C56" t="str">
            <v>CVV 2.0㎟/3C</v>
          </cell>
          <cell r="D56" t="str">
            <v>m</v>
          </cell>
          <cell r="E56">
            <v>474</v>
          </cell>
          <cell r="F56">
            <v>828</v>
          </cell>
          <cell r="G56">
            <v>474</v>
          </cell>
          <cell r="H56">
            <v>892</v>
          </cell>
          <cell r="K56">
            <v>474</v>
          </cell>
        </row>
        <row r="57">
          <cell r="A57" t="str">
            <v>케 이 블CVV 2.0㎟/4C</v>
          </cell>
          <cell r="B57" t="str">
            <v>케 이 블</v>
          </cell>
          <cell r="C57" t="str">
            <v>CVV 2.0㎟/4C</v>
          </cell>
          <cell r="D57" t="str">
            <v>m</v>
          </cell>
          <cell r="E57">
            <v>598</v>
          </cell>
          <cell r="F57">
            <v>828</v>
          </cell>
          <cell r="G57">
            <v>598</v>
          </cell>
          <cell r="H57">
            <v>892</v>
          </cell>
          <cell r="K57">
            <v>598</v>
          </cell>
        </row>
        <row r="58">
          <cell r="A58" t="str">
            <v>케 이 블CVV-S 1.25㎟/2C</v>
          </cell>
          <cell r="B58" t="str">
            <v>케 이 블</v>
          </cell>
          <cell r="C58" t="str">
            <v>CVV-S 1.25㎟/2C</v>
          </cell>
          <cell r="D58" t="str">
            <v>m</v>
          </cell>
          <cell r="E58">
            <v>452</v>
          </cell>
          <cell r="F58">
            <v>829</v>
          </cell>
          <cell r="G58">
            <v>452</v>
          </cell>
          <cell r="H58">
            <v>892</v>
          </cell>
          <cell r="K58">
            <v>452</v>
          </cell>
        </row>
        <row r="59">
          <cell r="A59" t="str">
            <v>케 이 블CVV-S 2.0㎟/2C</v>
          </cell>
          <cell r="B59" t="str">
            <v>케 이 블</v>
          </cell>
          <cell r="C59" t="str">
            <v>CVV-S 2.0㎟/2C</v>
          </cell>
          <cell r="D59" t="str">
            <v>m</v>
          </cell>
          <cell r="E59">
            <v>526</v>
          </cell>
          <cell r="F59">
            <v>829</v>
          </cell>
          <cell r="G59">
            <v>526</v>
          </cell>
          <cell r="H59">
            <v>892</v>
          </cell>
          <cell r="K59">
            <v>526</v>
          </cell>
        </row>
        <row r="60">
          <cell r="A60" t="str">
            <v>케 이 블FR-8  3.5㎟/1C</v>
          </cell>
          <cell r="B60" t="str">
            <v>케 이 블</v>
          </cell>
          <cell r="C60" t="str">
            <v>FR-8  3.5㎟/1C</v>
          </cell>
          <cell r="D60" t="str">
            <v>m</v>
          </cell>
          <cell r="E60">
            <v>660</v>
          </cell>
          <cell r="F60">
            <v>830</v>
          </cell>
          <cell r="G60">
            <v>660</v>
          </cell>
          <cell r="H60">
            <v>896</v>
          </cell>
          <cell r="K60">
            <v>660</v>
          </cell>
        </row>
        <row r="61">
          <cell r="A61" t="str">
            <v>케 이 블FR-8  5.5㎟/1C</v>
          </cell>
          <cell r="B61" t="str">
            <v>케 이 블</v>
          </cell>
          <cell r="C61" t="str">
            <v>FR-8  5.5㎟/1C</v>
          </cell>
          <cell r="D61" t="str">
            <v>m</v>
          </cell>
          <cell r="E61">
            <v>786</v>
          </cell>
          <cell r="F61">
            <v>830</v>
          </cell>
          <cell r="G61">
            <v>786</v>
          </cell>
          <cell r="H61">
            <v>896</v>
          </cell>
          <cell r="K61">
            <v>786</v>
          </cell>
        </row>
        <row r="62">
          <cell r="A62" t="str">
            <v>케 이 블FR-8  8㎟/1C</v>
          </cell>
          <cell r="B62" t="str">
            <v>케 이 블</v>
          </cell>
          <cell r="C62" t="str">
            <v>FR-8  8㎟/1C</v>
          </cell>
          <cell r="D62" t="str">
            <v>m</v>
          </cell>
          <cell r="E62">
            <v>1010</v>
          </cell>
          <cell r="F62">
            <v>830</v>
          </cell>
          <cell r="G62">
            <v>1010</v>
          </cell>
          <cell r="H62">
            <v>896</v>
          </cell>
          <cell r="K62">
            <v>1010</v>
          </cell>
        </row>
        <row r="63">
          <cell r="A63" t="str">
            <v>케 이 블FR-8  14㎟/1C</v>
          </cell>
          <cell r="B63" t="str">
            <v>케 이 블</v>
          </cell>
          <cell r="C63" t="str">
            <v>FR-8  14㎟/1C</v>
          </cell>
          <cell r="D63" t="str">
            <v>m</v>
          </cell>
          <cell r="E63">
            <v>1119</v>
          </cell>
          <cell r="F63">
            <v>830</v>
          </cell>
          <cell r="G63">
            <v>1119</v>
          </cell>
          <cell r="H63">
            <v>896</v>
          </cell>
          <cell r="K63">
            <v>1119</v>
          </cell>
        </row>
        <row r="64">
          <cell r="A64" t="str">
            <v>케 이 블FR-8  38㎟/1C</v>
          </cell>
          <cell r="B64" t="str">
            <v>케 이 블</v>
          </cell>
          <cell r="C64" t="str">
            <v>FR-8  38㎟/1C</v>
          </cell>
          <cell r="D64" t="str">
            <v>m</v>
          </cell>
          <cell r="E64">
            <v>2251</v>
          </cell>
          <cell r="F64">
            <v>830</v>
          </cell>
          <cell r="G64">
            <v>2251</v>
          </cell>
          <cell r="H64">
            <v>896</v>
          </cell>
          <cell r="K64">
            <v>2251</v>
          </cell>
        </row>
        <row r="65">
          <cell r="A65" t="str">
            <v>전     선IV  1.6mm</v>
          </cell>
          <cell r="B65" t="str">
            <v>전     선</v>
          </cell>
          <cell r="C65" t="str">
            <v>IV  1.6mm</v>
          </cell>
          <cell r="D65" t="str">
            <v>m</v>
          </cell>
          <cell r="E65">
            <v>75</v>
          </cell>
          <cell r="F65">
            <v>826</v>
          </cell>
          <cell r="G65">
            <v>75</v>
          </cell>
          <cell r="H65">
            <v>889</v>
          </cell>
          <cell r="K65">
            <v>75</v>
          </cell>
        </row>
        <row r="66">
          <cell r="A66" t="str">
            <v>전     선IV  2.0mm</v>
          </cell>
          <cell r="B66" t="str">
            <v>전     선</v>
          </cell>
          <cell r="C66" t="str">
            <v>IV  2.0mm</v>
          </cell>
          <cell r="D66" t="str">
            <v>m</v>
          </cell>
          <cell r="E66">
            <v>110</v>
          </cell>
          <cell r="F66">
            <v>826</v>
          </cell>
          <cell r="G66">
            <v>109</v>
          </cell>
          <cell r="H66">
            <v>889</v>
          </cell>
          <cell r="K66">
            <v>109</v>
          </cell>
        </row>
        <row r="67">
          <cell r="A67" t="str">
            <v>전     선IV  3.5㎟</v>
          </cell>
          <cell r="B67" t="str">
            <v>전     선</v>
          </cell>
          <cell r="C67" t="str">
            <v>IV  3.5㎟</v>
          </cell>
          <cell r="D67" t="str">
            <v>m</v>
          </cell>
          <cell r="E67">
            <v>140</v>
          </cell>
          <cell r="F67">
            <v>826</v>
          </cell>
          <cell r="G67">
            <v>140</v>
          </cell>
          <cell r="H67">
            <v>889</v>
          </cell>
          <cell r="K67">
            <v>140</v>
          </cell>
        </row>
        <row r="68">
          <cell r="A68" t="str">
            <v>전     선IV  5.5㎟</v>
          </cell>
          <cell r="B68" t="str">
            <v>전     선</v>
          </cell>
          <cell r="C68" t="str">
            <v>IV  5.5㎟</v>
          </cell>
          <cell r="D68" t="str">
            <v>m</v>
          </cell>
          <cell r="E68">
            <v>210</v>
          </cell>
          <cell r="F68">
            <v>826</v>
          </cell>
          <cell r="G68">
            <v>210</v>
          </cell>
          <cell r="H68">
            <v>889</v>
          </cell>
          <cell r="K68">
            <v>210</v>
          </cell>
        </row>
        <row r="69">
          <cell r="A69" t="str">
            <v>전     선IV  8㎟</v>
          </cell>
          <cell r="B69" t="str">
            <v>전     선</v>
          </cell>
          <cell r="C69" t="str">
            <v>IV  8㎟</v>
          </cell>
          <cell r="D69" t="str">
            <v>m</v>
          </cell>
          <cell r="E69">
            <v>306</v>
          </cell>
          <cell r="F69">
            <v>826</v>
          </cell>
          <cell r="G69">
            <v>305</v>
          </cell>
          <cell r="H69">
            <v>889</v>
          </cell>
          <cell r="K69">
            <v>305</v>
          </cell>
        </row>
        <row r="70">
          <cell r="A70" t="str">
            <v>전     선IV  14㎟</v>
          </cell>
          <cell r="B70" t="str">
            <v>전     선</v>
          </cell>
          <cell r="C70" t="str">
            <v>IV  14㎟</v>
          </cell>
          <cell r="D70" t="str">
            <v>m</v>
          </cell>
          <cell r="E70">
            <v>556</v>
          </cell>
          <cell r="F70">
            <v>826</v>
          </cell>
          <cell r="G70">
            <v>556</v>
          </cell>
          <cell r="H70">
            <v>889</v>
          </cell>
          <cell r="K70">
            <v>556</v>
          </cell>
        </row>
        <row r="71">
          <cell r="A71" t="str">
            <v>전     선IV  22㎟</v>
          </cell>
          <cell r="B71" t="str">
            <v>전     선</v>
          </cell>
          <cell r="C71" t="str">
            <v>IV  22㎟</v>
          </cell>
          <cell r="D71" t="str">
            <v>m</v>
          </cell>
          <cell r="E71">
            <v>819</v>
          </cell>
          <cell r="F71">
            <v>826</v>
          </cell>
          <cell r="G71">
            <v>819</v>
          </cell>
          <cell r="H71">
            <v>889</v>
          </cell>
          <cell r="K71">
            <v>819</v>
          </cell>
        </row>
        <row r="72">
          <cell r="A72" t="str">
            <v>전     선IV  38㎟</v>
          </cell>
          <cell r="B72" t="str">
            <v>전     선</v>
          </cell>
          <cell r="C72" t="str">
            <v>IV  38㎟</v>
          </cell>
          <cell r="D72" t="str">
            <v>m</v>
          </cell>
          <cell r="E72">
            <v>1277</v>
          </cell>
          <cell r="F72">
            <v>826</v>
          </cell>
          <cell r="G72">
            <v>1276</v>
          </cell>
          <cell r="H72">
            <v>889</v>
          </cell>
          <cell r="K72">
            <v>1276</v>
          </cell>
        </row>
        <row r="73">
          <cell r="A73" t="str">
            <v>전     선IV  60㎟</v>
          </cell>
          <cell r="B73" t="str">
            <v>전     선</v>
          </cell>
          <cell r="C73" t="str">
            <v>IV  60㎟</v>
          </cell>
          <cell r="D73" t="str">
            <v>m</v>
          </cell>
          <cell r="E73">
            <v>2039</v>
          </cell>
          <cell r="F73">
            <v>826</v>
          </cell>
          <cell r="G73">
            <v>2038</v>
          </cell>
          <cell r="H73">
            <v>889</v>
          </cell>
          <cell r="K73">
            <v>2038</v>
          </cell>
        </row>
        <row r="74">
          <cell r="A74" t="str">
            <v>전     선HIV  2.0mm</v>
          </cell>
          <cell r="B74" t="str">
            <v>전     선</v>
          </cell>
          <cell r="C74" t="str">
            <v>HIV  2.0mm</v>
          </cell>
          <cell r="D74" t="str">
            <v>m</v>
          </cell>
          <cell r="E74">
            <v>113</v>
          </cell>
          <cell r="F74">
            <v>826</v>
          </cell>
          <cell r="G74">
            <v>113</v>
          </cell>
          <cell r="H74">
            <v>889</v>
          </cell>
          <cell r="K74">
            <v>113</v>
          </cell>
        </row>
        <row r="75">
          <cell r="A75" t="str">
            <v>전     선GV  5.5㎟</v>
          </cell>
          <cell r="B75" t="str">
            <v>전     선</v>
          </cell>
          <cell r="C75" t="str">
            <v>GV  5.5㎟</v>
          </cell>
          <cell r="D75" t="str">
            <v>m</v>
          </cell>
          <cell r="E75">
            <v>344</v>
          </cell>
          <cell r="F75">
            <v>827</v>
          </cell>
          <cell r="G75">
            <v>349</v>
          </cell>
          <cell r="H75">
            <v>890</v>
          </cell>
          <cell r="K75">
            <v>344</v>
          </cell>
        </row>
        <row r="76">
          <cell r="A76" t="str">
            <v>전     선GV  8㎟</v>
          </cell>
          <cell r="B76" t="str">
            <v>전     선</v>
          </cell>
          <cell r="C76" t="str">
            <v>GV  8㎟</v>
          </cell>
          <cell r="D76" t="str">
            <v>m</v>
          </cell>
          <cell r="E76">
            <v>451</v>
          </cell>
          <cell r="F76">
            <v>827</v>
          </cell>
          <cell r="G76">
            <v>457</v>
          </cell>
          <cell r="H76">
            <v>890</v>
          </cell>
          <cell r="K76">
            <v>451</v>
          </cell>
        </row>
        <row r="77">
          <cell r="A77" t="str">
            <v>전     선GV  14㎟</v>
          </cell>
          <cell r="B77" t="str">
            <v>전     선</v>
          </cell>
          <cell r="C77" t="str">
            <v>GV  14㎟</v>
          </cell>
          <cell r="D77" t="str">
            <v>m</v>
          </cell>
          <cell r="E77">
            <v>691</v>
          </cell>
          <cell r="F77">
            <v>827</v>
          </cell>
          <cell r="G77">
            <v>696</v>
          </cell>
          <cell r="H77">
            <v>890</v>
          </cell>
          <cell r="K77">
            <v>691</v>
          </cell>
        </row>
        <row r="78">
          <cell r="A78" t="str">
            <v>전     선GV  22㎟</v>
          </cell>
          <cell r="B78" t="str">
            <v>전     선</v>
          </cell>
          <cell r="C78" t="str">
            <v>GV  22㎟</v>
          </cell>
          <cell r="D78" t="str">
            <v>m</v>
          </cell>
          <cell r="E78">
            <v>980</v>
          </cell>
          <cell r="F78">
            <v>827</v>
          </cell>
          <cell r="G78">
            <v>990</v>
          </cell>
          <cell r="H78">
            <v>890</v>
          </cell>
          <cell r="K78">
            <v>980</v>
          </cell>
        </row>
        <row r="79">
          <cell r="A79" t="str">
            <v>전     선GV  38㎟</v>
          </cell>
          <cell r="B79" t="str">
            <v>전     선</v>
          </cell>
          <cell r="C79" t="str">
            <v>GV  38㎟</v>
          </cell>
          <cell r="D79" t="str">
            <v>m</v>
          </cell>
          <cell r="E79">
            <v>1525</v>
          </cell>
          <cell r="F79">
            <v>827</v>
          </cell>
          <cell r="G79">
            <v>1541</v>
          </cell>
          <cell r="H79">
            <v>890</v>
          </cell>
          <cell r="K79">
            <v>1525</v>
          </cell>
        </row>
        <row r="80">
          <cell r="A80" t="str">
            <v>전     선GV  60㎟</v>
          </cell>
          <cell r="B80" t="str">
            <v>전     선</v>
          </cell>
          <cell r="C80" t="str">
            <v>GV  60㎟</v>
          </cell>
          <cell r="D80" t="str">
            <v>m</v>
          </cell>
          <cell r="E80">
            <v>2357</v>
          </cell>
          <cell r="F80">
            <v>827</v>
          </cell>
          <cell r="G80">
            <v>2385</v>
          </cell>
          <cell r="H80">
            <v>890</v>
          </cell>
          <cell r="K80">
            <v>2357</v>
          </cell>
        </row>
        <row r="81">
          <cell r="A81" t="str">
            <v>나 동 선2.0㎟</v>
          </cell>
          <cell r="B81" t="str">
            <v>나 동 선</v>
          </cell>
          <cell r="C81" t="str">
            <v>2.0㎟</v>
          </cell>
          <cell r="D81" t="str">
            <v>m</v>
          </cell>
          <cell r="E81">
            <v>67</v>
          </cell>
          <cell r="F81">
            <v>842</v>
          </cell>
          <cell r="G81">
            <v>67</v>
          </cell>
          <cell r="H81">
            <v>904</v>
          </cell>
          <cell r="K81">
            <v>67</v>
          </cell>
        </row>
        <row r="82">
          <cell r="A82" t="str">
            <v>나 동 선 38㎟</v>
          </cell>
          <cell r="B82" t="str">
            <v xml:space="preserve">나 동 선 </v>
          </cell>
          <cell r="C82" t="str">
            <v>38㎟</v>
          </cell>
          <cell r="D82" t="str">
            <v>m</v>
          </cell>
          <cell r="E82">
            <v>1195</v>
          </cell>
          <cell r="F82">
            <v>842</v>
          </cell>
          <cell r="G82">
            <v>1209</v>
          </cell>
          <cell r="H82">
            <v>904</v>
          </cell>
          <cell r="K82">
            <v>1195</v>
          </cell>
        </row>
        <row r="83">
          <cell r="A83" t="str">
            <v>나 동 선60㎟</v>
          </cell>
          <cell r="B83" t="str">
            <v>나 동 선</v>
          </cell>
          <cell r="C83" t="str">
            <v>60㎟</v>
          </cell>
          <cell r="D83" t="str">
            <v>m</v>
          </cell>
          <cell r="E83">
            <v>1910</v>
          </cell>
          <cell r="F83">
            <v>842</v>
          </cell>
          <cell r="G83">
            <v>1938</v>
          </cell>
          <cell r="H83">
            <v>904</v>
          </cell>
          <cell r="K83">
            <v>1910</v>
          </cell>
        </row>
        <row r="84">
          <cell r="A84" t="str">
            <v>케이블헤드(옥내용)6.9kV 38㎟/1C(3상분)</v>
          </cell>
          <cell r="B84" t="str">
            <v>케이블헤드(옥내용)</v>
          </cell>
          <cell r="C84" t="str">
            <v>6.9kV 38㎟/1C(3상분)</v>
          </cell>
          <cell r="D84" t="str">
            <v>KIT</v>
          </cell>
          <cell r="E84">
            <v>85800</v>
          </cell>
          <cell r="F84">
            <v>848</v>
          </cell>
          <cell r="G84">
            <v>85800</v>
          </cell>
          <cell r="H84">
            <v>911</v>
          </cell>
          <cell r="K84">
            <v>85800</v>
          </cell>
        </row>
        <row r="85">
          <cell r="A85" t="str">
            <v>케이블헤드(옥내용)6.9kV 60㎟/1C(3상분)</v>
          </cell>
          <cell r="B85" t="str">
            <v>케이블헤드(옥내용)</v>
          </cell>
          <cell r="C85" t="str">
            <v>6.9kV 60㎟/1C(3상분)</v>
          </cell>
          <cell r="D85" t="str">
            <v>KIT</v>
          </cell>
          <cell r="E85">
            <v>93700</v>
          </cell>
          <cell r="F85">
            <v>848</v>
          </cell>
          <cell r="G85">
            <v>93700</v>
          </cell>
          <cell r="H85">
            <v>911</v>
          </cell>
          <cell r="K85">
            <v>93700</v>
          </cell>
        </row>
        <row r="86">
          <cell r="A86" t="str">
            <v>케이블헤드(옥외용)6.9kV 38㎟/1C(3상분)</v>
          </cell>
          <cell r="B86" t="str">
            <v>케이블헤드(옥외용)</v>
          </cell>
          <cell r="C86" t="str">
            <v>6.9kV 38㎟/1C(3상분)</v>
          </cell>
          <cell r="D86" t="str">
            <v>KIT</v>
          </cell>
          <cell r="E86">
            <v>146900</v>
          </cell>
          <cell r="F86">
            <v>848</v>
          </cell>
          <cell r="G86">
            <v>146900</v>
          </cell>
          <cell r="H86">
            <v>911</v>
          </cell>
          <cell r="K86">
            <v>146900</v>
          </cell>
        </row>
        <row r="87">
          <cell r="A87" t="str">
            <v>직선 접속재(고압)6.9kV 22㎟/1C(1접속)</v>
          </cell>
          <cell r="B87" t="str">
            <v>직선 접속재(고압)</v>
          </cell>
          <cell r="C87" t="str">
            <v>6.9kV 22㎟/1C(1접속)</v>
          </cell>
          <cell r="D87" t="str">
            <v>KIT</v>
          </cell>
          <cell r="E87">
            <v>72100</v>
          </cell>
          <cell r="F87">
            <v>848</v>
          </cell>
          <cell r="G87">
            <v>72100</v>
          </cell>
          <cell r="H87">
            <v>910</v>
          </cell>
          <cell r="K87">
            <v>72100</v>
          </cell>
        </row>
        <row r="88">
          <cell r="A88" t="str">
            <v>직선 접속재(고압)6.9kV 38㎟/1C(1접속)</v>
          </cell>
          <cell r="B88" t="str">
            <v>직선 접속재(고압)</v>
          </cell>
          <cell r="C88" t="str">
            <v>6.9kV 38㎟/1C(1접속)</v>
          </cell>
          <cell r="D88" t="str">
            <v>KIT</v>
          </cell>
          <cell r="E88">
            <v>72300</v>
          </cell>
          <cell r="F88">
            <v>848</v>
          </cell>
          <cell r="G88">
            <v>72300</v>
          </cell>
          <cell r="H88">
            <v>910</v>
          </cell>
          <cell r="K88">
            <v>72300</v>
          </cell>
        </row>
        <row r="89">
          <cell r="A89" t="str">
            <v>직선 접속재(고압)6.9kV 60㎟/1C(1접속)</v>
          </cell>
          <cell r="B89" t="str">
            <v>직선 접속재(고압)</v>
          </cell>
          <cell r="C89" t="str">
            <v>6.9kV 60㎟/1C(1접속)</v>
          </cell>
          <cell r="D89" t="str">
            <v>KIT</v>
          </cell>
          <cell r="E89">
            <v>72800</v>
          </cell>
          <cell r="F89">
            <v>848</v>
          </cell>
          <cell r="G89">
            <v>72800</v>
          </cell>
          <cell r="H89">
            <v>910</v>
          </cell>
          <cell r="K89">
            <v>72800</v>
          </cell>
        </row>
        <row r="90">
          <cell r="A90" t="str">
            <v>직선 접속재(저압)22㎟/1C(1접속)</v>
          </cell>
          <cell r="B90" t="str">
            <v>직선 접속재(저압)</v>
          </cell>
          <cell r="C90" t="str">
            <v>22㎟/1C(1접속)</v>
          </cell>
          <cell r="D90" t="str">
            <v>KIT</v>
          </cell>
          <cell r="E90">
            <v>4300</v>
          </cell>
          <cell r="F90">
            <v>850</v>
          </cell>
          <cell r="G90">
            <v>4300</v>
          </cell>
          <cell r="H90">
            <v>910</v>
          </cell>
          <cell r="K90">
            <v>4300</v>
          </cell>
        </row>
        <row r="91">
          <cell r="A91" t="str">
            <v>직선 접속재(저압)38㎟/1C(1접속)</v>
          </cell>
          <cell r="B91" t="str">
            <v>직선 접속재(저압)</v>
          </cell>
          <cell r="C91" t="str">
            <v>38㎟/1C(1접속)</v>
          </cell>
          <cell r="D91" t="str">
            <v>KIT</v>
          </cell>
          <cell r="E91">
            <v>7100</v>
          </cell>
          <cell r="F91">
            <v>850</v>
          </cell>
          <cell r="G91">
            <v>7100</v>
          </cell>
          <cell r="H91">
            <v>910</v>
          </cell>
          <cell r="K91">
            <v>7100</v>
          </cell>
        </row>
        <row r="92">
          <cell r="A92" t="str">
            <v>직선 접속재(저압)60㎟/1C(1접속)</v>
          </cell>
          <cell r="B92" t="str">
            <v>직선 접속재(저압)</v>
          </cell>
          <cell r="C92" t="str">
            <v>60㎟/1C(1접속)</v>
          </cell>
          <cell r="D92" t="str">
            <v>KIT</v>
          </cell>
          <cell r="E92">
            <v>7900</v>
          </cell>
          <cell r="F92">
            <v>850</v>
          </cell>
          <cell r="G92">
            <v>7900</v>
          </cell>
          <cell r="H92">
            <v>910</v>
          </cell>
          <cell r="K92">
            <v>7900</v>
          </cell>
        </row>
        <row r="93">
          <cell r="A93" t="str">
            <v>직선 접속재(저압)200㎟/1C(1접속)</v>
          </cell>
          <cell r="B93" t="str">
            <v>직선 접속재(저압)</v>
          </cell>
          <cell r="C93" t="str">
            <v>200㎟/1C(1접속)</v>
          </cell>
          <cell r="D93" t="str">
            <v>KIT</v>
          </cell>
          <cell r="E93">
            <v>15100</v>
          </cell>
          <cell r="F93">
            <v>850</v>
          </cell>
          <cell r="G93">
            <v>15100</v>
          </cell>
          <cell r="H93">
            <v>910</v>
          </cell>
          <cell r="K93">
            <v>15100</v>
          </cell>
        </row>
        <row r="94">
          <cell r="A94" t="str">
            <v>단로기DS 7.2KV 400A</v>
          </cell>
          <cell r="B94" t="str">
            <v>단로기</v>
          </cell>
          <cell r="C94" t="str">
            <v>DS 7.2KV 400A</v>
          </cell>
          <cell r="D94" t="str">
            <v>조</v>
          </cell>
          <cell r="E94">
            <v>378000</v>
          </cell>
          <cell r="F94">
            <v>906</v>
          </cell>
          <cell r="K94">
            <v>378000</v>
          </cell>
        </row>
        <row r="95">
          <cell r="A95" t="str">
            <v>플랙시블 커넥터일반비방수  16C</v>
          </cell>
          <cell r="B95" t="str">
            <v>플랙시블 커넥터</v>
          </cell>
          <cell r="C95" t="str">
            <v>일반비방수  16C</v>
          </cell>
          <cell r="D95" t="str">
            <v>EA</v>
          </cell>
          <cell r="E95">
            <v>360</v>
          </cell>
          <cell r="F95">
            <v>852</v>
          </cell>
          <cell r="G95">
            <v>380</v>
          </cell>
          <cell r="H95">
            <v>918</v>
          </cell>
          <cell r="K95">
            <v>360</v>
          </cell>
        </row>
        <row r="96">
          <cell r="A96" t="str">
            <v>플랙시블 커넥터일반비방수  22C</v>
          </cell>
          <cell r="B96" t="str">
            <v>플랙시블 커넥터</v>
          </cell>
          <cell r="C96" t="str">
            <v>일반비방수  22C</v>
          </cell>
          <cell r="D96" t="str">
            <v>EA</v>
          </cell>
          <cell r="E96">
            <v>500</v>
          </cell>
          <cell r="F96">
            <v>852</v>
          </cell>
          <cell r="G96">
            <v>530</v>
          </cell>
          <cell r="H96">
            <v>918</v>
          </cell>
          <cell r="K96">
            <v>500</v>
          </cell>
        </row>
        <row r="97">
          <cell r="A97" t="str">
            <v>플랙시블 커넥터고장력방수  16C</v>
          </cell>
          <cell r="B97" t="str">
            <v>플랙시블 커넥터</v>
          </cell>
          <cell r="C97" t="str">
            <v>고장력방수  16C</v>
          </cell>
          <cell r="D97" t="str">
            <v>EA</v>
          </cell>
          <cell r="E97">
            <v>1430</v>
          </cell>
          <cell r="F97">
            <v>852</v>
          </cell>
          <cell r="G97">
            <v>1500</v>
          </cell>
          <cell r="H97">
            <v>918</v>
          </cell>
          <cell r="K97">
            <v>1430</v>
          </cell>
        </row>
        <row r="98">
          <cell r="A98" t="str">
            <v>플랙시블 커넥터고장력방수  22C</v>
          </cell>
          <cell r="B98" t="str">
            <v>플랙시블 커넥터</v>
          </cell>
          <cell r="C98" t="str">
            <v>고장력방수  22C</v>
          </cell>
          <cell r="D98" t="str">
            <v>EA</v>
          </cell>
          <cell r="E98">
            <v>2090</v>
          </cell>
          <cell r="F98">
            <v>852</v>
          </cell>
          <cell r="G98">
            <v>2200</v>
          </cell>
          <cell r="H98">
            <v>918</v>
          </cell>
          <cell r="K98">
            <v>2090</v>
          </cell>
        </row>
        <row r="99">
          <cell r="A99" t="str">
            <v>플랙시블 커넥터고장력방수  28C</v>
          </cell>
          <cell r="B99" t="str">
            <v>플랙시블 커넥터</v>
          </cell>
          <cell r="C99" t="str">
            <v>고장력방수  28C</v>
          </cell>
          <cell r="D99" t="str">
            <v>EA</v>
          </cell>
          <cell r="E99">
            <v>2380</v>
          </cell>
          <cell r="F99">
            <v>852</v>
          </cell>
          <cell r="G99">
            <v>2500</v>
          </cell>
          <cell r="H99">
            <v>918</v>
          </cell>
          <cell r="K99">
            <v>2380</v>
          </cell>
        </row>
        <row r="100">
          <cell r="A100" t="str">
            <v>플랙시블 커넥터고장력방수  36C</v>
          </cell>
          <cell r="B100" t="str">
            <v>플랙시블 커넥터</v>
          </cell>
          <cell r="C100" t="str">
            <v>고장력방수  36C</v>
          </cell>
          <cell r="D100" t="str">
            <v>EA</v>
          </cell>
          <cell r="E100">
            <v>3710</v>
          </cell>
          <cell r="F100">
            <v>852</v>
          </cell>
          <cell r="G100">
            <v>3900</v>
          </cell>
          <cell r="H100">
            <v>918</v>
          </cell>
          <cell r="K100">
            <v>3710</v>
          </cell>
        </row>
        <row r="101">
          <cell r="A101" t="str">
            <v>플랙시블 커넥터고장력방수  42C</v>
          </cell>
          <cell r="B101" t="str">
            <v>플랙시블 커넥터</v>
          </cell>
          <cell r="C101" t="str">
            <v>고장력방수  42C</v>
          </cell>
          <cell r="D101" t="str">
            <v>EA</v>
          </cell>
          <cell r="E101">
            <v>4750</v>
          </cell>
          <cell r="F101">
            <v>852</v>
          </cell>
          <cell r="G101">
            <v>5000</v>
          </cell>
          <cell r="H101">
            <v>918</v>
          </cell>
          <cell r="K101">
            <v>4750</v>
          </cell>
        </row>
        <row r="102">
          <cell r="A102" t="str">
            <v>압착단자5.5 ㎟</v>
          </cell>
          <cell r="B102" t="str">
            <v>압착단자</v>
          </cell>
          <cell r="C102" t="str">
            <v>5.5 ㎟</v>
          </cell>
          <cell r="D102" t="str">
            <v>EA</v>
          </cell>
          <cell r="E102">
            <v>88</v>
          </cell>
          <cell r="F102">
            <v>846</v>
          </cell>
          <cell r="G102">
            <v>103</v>
          </cell>
          <cell r="H102">
            <v>909</v>
          </cell>
          <cell r="K102">
            <v>88</v>
          </cell>
        </row>
        <row r="103">
          <cell r="A103" t="str">
            <v>압착단자8 ㎟</v>
          </cell>
          <cell r="B103" t="str">
            <v>압착단자</v>
          </cell>
          <cell r="C103" t="str">
            <v>8 ㎟</v>
          </cell>
          <cell r="D103" t="str">
            <v>EA</v>
          </cell>
          <cell r="E103">
            <v>128</v>
          </cell>
          <cell r="F103">
            <v>846</v>
          </cell>
          <cell r="G103">
            <v>150</v>
          </cell>
          <cell r="H103">
            <v>909</v>
          </cell>
          <cell r="K103">
            <v>128</v>
          </cell>
        </row>
        <row r="104">
          <cell r="A104" t="str">
            <v>압착단자14 ㎟</v>
          </cell>
          <cell r="B104" t="str">
            <v>압착단자</v>
          </cell>
          <cell r="C104" t="str">
            <v>14 ㎟</v>
          </cell>
          <cell r="D104" t="str">
            <v>EA</v>
          </cell>
          <cell r="E104">
            <v>160</v>
          </cell>
          <cell r="F104">
            <v>846</v>
          </cell>
          <cell r="G104">
            <v>188</v>
          </cell>
          <cell r="H104">
            <v>909</v>
          </cell>
          <cell r="K104">
            <v>160</v>
          </cell>
        </row>
        <row r="105">
          <cell r="A105" t="str">
            <v>압착단자22 ㎟</v>
          </cell>
          <cell r="B105" t="str">
            <v>압착단자</v>
          </cell>
          <cell r="C105" t="str">
            <v>22 ㎟</v>
          </cell>
          <cell r="D105" t="str">
            <v>EA</v>
          </cell>
          <cell r="E105">
            <v>230</v>
          </cell>
          <cell r="F105">
            <v>846</v>
          </cell>
          <cell r="G105">
            <v>264</v>
          </cell>
          <cell r="H105">
            <v>909</v>
          </cell>
          <cell r="K105">
            <v>230</v>
          </cell>
        </row>
        <row r="106">
          <cell r="A106" t="str">
            <v>압착단자38 ㎟</v>
          </cell>
          <cell r="B106" t="str">
            <v>압착단자</v>
          </cell>
          <cell r="C106" t="str">
            <v>38 ㎟</v>
          </cell>
          <cell r="D106" t="str">
            <v>EA</v>
          </cell>
          <cell r="E106">
            <v>281</v>
          </cell>
          <cell r="F106">
            <v>846</v>
          </cell>
          <cell r="G106">
            <v>329</v>
          </cell>
          <cell r="H106">
            <v>909</v>
          </cell>
          <cell r="K106">
            <v>281</v>
          </cell>
        </row>
        <row r="107">
          <cell r="A107" t="str">
            <v>압착단자60 ㎟</v>
          </cell>
          <cell r="B107" t="str">
            <v>압착단자</v>
          </cell>
          <cell r="C107" t="str">
            <v>60 ㎟</v>
          </cell>
          <cell r="D107" t="str">
            <v>EA</v>
          </cell>
          <cell r="E107">
            <v>486</v>
          </cell>
          <cell r="F107">
            <v>846</v>
          </cell>
          <cell r="G107">
            <v>570</v>
          </cell>
          <cell r="H107">
            <v>909</v>
          </cell>
          <cell r="K107">
            <v>486</v>
          </cell>
        </row>
        <row r="108">
          <cell r="A108" t="str">
            <v>압착단자100 ㎟</v>
          </cell>
          <cell r="B108" t="str">
            <v>압착단자</v>
          </cell>
          <cell r="C108" t="str">
            <v>100 ㎟</v>
          </cell>
          <cell r="D108" t="str">
            <v>EA</v>
          </cell>
          <cell r="E108">
            <v>998</v>
          </cell>
          <cell r="F108">
            <v>846</v>
          </cell>
          <cell r="G108">
            <v>1170</v>
          </cell>
          <cell r="H108">
            <v>909</v>
          </cell>
          <cell r="K108">
            <v>998</v>
          </cell>
        </row>
        <row r="109">
          <cell r="A109" t="str">
            <v>압착단자150 ㎟</v>
          </cell>
          <cell r="B109" t="str">
            <v>압착단자</v>
          </cell>
          <cell r="C109" t="str">
            <v>150 ㎟</v>
          </cell>
          <cell r="D109" t="str">
            <v>EA</v>
          </cell>
          <cell r="E109">
            <v>2030</v>
          </cell>
          <cell r="F109">
            <v>846</v>
          </cell>
          <cell r="G109">
            <v>2038</v>
          </cell>
          <cell r="H109">
            <v>909</v>
          </cell>
          <cell r="K109">
            <v>2030</v>
          </cell>
        </row>
        <row r="110">
          <cell r="A110" t="str">
            <v>압착단자200 ㎟</v>
          </cell>
          <cell r="B110" t="str">
            <v>압착단자</v>
          </cell>
          <cell r="C110" t="str">
            <v>200 ㎟</v>
          </cell>
          <cell r="D110" t="str">
            <v>EA</v>
          </cell>
          <cell r="E110">
            <v>3058</v>
          </cell>
          <cell r="F110">
            <v>846</v>
          </cell>
          <cell r="G110">
            <v>4167</v>
          </cell>
          <cell r="H110">
            <v>909</v>
          </cell>
          <cell r="K110">
            <v>3058</v>
          </cell>
        </row>
        <row r="111">
          <cell r="A111" t="str">
            <v>동관단자(1HOLE)60 ㎟</v>
          </cell>
          <cell r="B111" t="str">
            <v>동관단자(1HOLE)</v>
          </cell>
          <cell r="C111" t="str">
            <v>60 ㎟</v>
          </cell>
          <cell r="D111" t="str">
            <v>EA</v>
          </cell>
          <cell r="E111">
            <v>1550</v>
          </cell>
          <cell r="F111">
            <v>846</v>
          </cell>
          <cell r="G111">
            <v>1050</v>
          </cell>
          <cell r="H111">
            <v>909</v>
          </cell>
          <cell r="K111">
            <v>1050</v>
          </cell>
        </row>
        <row r="112">
          <cell r="A112" t="str">
            <v>동관단자(2HOLE)100 ㎟</v>
          </cell>
          <cell r="B112" t="str">
            <v>동관단자(2HOLE)</v>
          </cell>
          <cell r="C112" t="str">
            <v>100 ㎟</v>
          </cell>
          <cell r="D112" t="str">
            <v>EA</v>
          </cell>
          <cell r="E112">
            <v>2500</v>
          </cell>
          <cell r="F112">
            <v>846</v>
          </cell>
          <cell r="G112">
            <v>1870</v>
          </cell>
          <cell r="H112">
            <v>909</v>
          </cell>
          <cell r="K112">
            <v>1870</v>
          </cell>
        </row>
        <row r="113">
          <cell r="A113" t="str">
            <v>동관단자(2HOLE)150 ㎟</v>
          </cell>
          <cell r="B113" t="str">
            <v>동관단자(2HOLE)</v>
          </cell>
          <cell r="C113" t="str">
            <v>150 ㎟</v>
          </cell>
          <cell r="D113" t="str">
            <v>EA</v>
          </cell>
          <cell r="E113">
            <v>4100</v>
          </cell>
          <cell r="F113">
            <v>846</v>
          </cell>
          <cell r="G113">
            <v>3040</v>
          </cell>
          <cell r="H113">
            <v>909</v>
          </cell>
          <cell r="K113">
            <v>3040</v>
          </cell>
        </row>
        <row r="114">
          <cell r="A114" t="str">
            <v>동관단자(2HOLE)200 ㎟</v>
          </cell>
          <cell r="B114" t="str">
            <v>동관단자(2HOLE)</v>
          </cell>
          <cell r="C114" t="str">
            <v>200 ㎟</v>
          </cell>
          <cell r="D114" t="str">
            <v>EA</v>
          </cell>
          <cell r="E114">
            <v>5350</v>
          </cell>
          <cell r="F114">
            <v>846</v>
          </cell>
          <cell r="G114">
            <v>4090</v>
          </cell>
          <cell r="H114">
            <v>909</v>
          </cell>
          <cell r="K114">
            <v>4090</v>
          </cell>
        </row>
        <row r="115">
          <cell r="A115" t="str">
            <v>동관단자(2HOLE)250 ㎟</v>
          </cell>
          <cell r="B115" t="str">
            <v>동관단자(2HOLE)</v>
          </cell>
          <cell r="C115" t="str">
            <v>250 ㎟</v>
          </cell>
          <cell r="D115" t="str">
            <v>EA</v>
          </cell>
          <cell r="E115">
            <v>7150</v>
          </cell>
          <cell r="F115">
            <v>846</v>
          </cell>
          <cell r="G115">
            <v>4680</v>
          </cell>
          <cell r="H115">
            <v>909</v>
          </cell>
          <cell r="K115">
            <v>4680</v>
          </cell>
        </row>
        <row r="116">
          <cell r="A116" t="str">
            <v>웨샤캡ST 104C</v>
          </cell>
          <cell r="B116" t="str">
            <v>웨샤캡</v>
          </cell>
          <cell r="C116" t="str">
            <v>ST 104C</v>
          </cell>
          <cell r="D116" t="str">
            <v>EA</v>
          </cell>
          <cell r="E116">
            <v>28800</v>
          </cell>
          <cell r="F116">
            <v>851</v>
          </cell>
          <cell r="K116">
            <v>28800</v>
          </cell>
        </row>
        <row r="117">
          <cell r="A117" t="str">
            <v>접지크램프14㎟</v>
          </cell>
          <cell r="B117" t="str">
            <v>접지크램프</v>
          </cell>
          <cell r="C117" t="str">
            <v>14㎟</v>
          </cell>
          <cell r="D117" t="str">
            <v>EA</v>
          </cell>
          <cell r="E117">
            <v>500</v>
          </cell>
          <cell r="F117">
            <v>918</v>
          </cell>
          <cell r="K117">
            <v>500</v>
          </cell>
        </row>
        <row r="118">
          <cell r="A118" t="str">
            <v>접지크램프22㎟</v>
          </cell>
          <cell r="B118" t="str">
            <v>접지크램프</v>
          </cell>
          <cell r="C118" t="str">
            <v>22㎟</v>
          </cell>
          <cell r="D118" t="str">
            <v>EA</v>
          </cell>
          <cell r="E118">
            <v>800</v>
          </cell>
          <cell r="F118">
            <v>918</v>
          </cell>
          <cell r="K118">
            <v>800</v>
          </cell>
        </row>
        <row r="119">
          <cell r="A119" t="str">
            <v>접지크램프38㎟</v>
          </cell>
          <cell r="B119" t="str">
            <v>접지크램프</v>
          </cell>
          <cell r="C119" t="str">
            <v>38㎟</v>
          </cell>
          <cell r="D119" t="str">
            <v>EA</v>
          </cell>
          <cell r="E119">
            <v>1200</v>
          </cell>
          <cell r="F119">
            <v>918</v>
          </cell>
          <cell r="K119">
            <v>1200</v>
          </cell>
        </row>
        <row r="120">
          <cell r="A120" t="str">
            <v>접지크램프60㎟</v>
          </cell>
          <cell r="B120" t="str">
            <v>접지크램프</v>
          </cell>
          <cell r="C120" t="str">
            <v>60㎟</v>
          </cell>
          <cell r="D120" t="str">
            <v>EA</v>
          </cell>
          <cell r="E120">
            <v>1500</v>
          </cell>
          <cell r="F120">
            <v>918</v>
          </cell>
          <cell r="K120">
            <v>1500</v>
          </cell>
        </row>
        <row r="121">
          <cell r="A121" t="str">
            <v>접지봉Φ14x1000mm</v>
          </cell>
          <cell r="B121" t="str">
            <v>접지봉</v>
          </cell>
          <cell r="C121" t="str">
            <v>Φ14x1000mm</v>
          </cell>
          <cell r="D121" t="str">
            <v>EA</v>
          </cell>
          <cell r="E121">
            <v>3000</v>
          </cell>
          <cell r="F121">
            <v>918</v>
          </cell>
          <cell r="G121">
            <v>3000</v>
          </cell>
          <cell r="H121">
            <v>977</v>
          </cell>
          <cell r="K121">
            <v>3000</v>
          </cell>
        </row>
        <row r="122">
          <cell r="A122" t="str">
            <v>접지봉Φ16x1800mm</v>
          </cell>
          <cell r="B122" t="str">
            <v>접지봉</v>
          </cell>
          <cell r="C122" t="str">
            <v>Φ16x1800mm</v>
          </cell>
          <cell r="D122" t="str">
            <v>EA</v>
          </cell>
          <cell r="E122">
            <v>4900</v>
          </cell>
          <cell r="F122">
            <v>918</v>
          </cell>
          <cell r="G122">
            <v>4000</v>
          </cell>
          <cell r="H122">
            <v>977</v>
          </cell>
          <cell r="K122">
            <v>4000</v>
          </cell>
        </row>
        <row r="123">
          <cell r="A123" t="str">
            <v>접지봉Φ18x2400mm</v>
          </cell>
          <cell r="B123" t="str">
            <v>접지봉</v>
          </cell>
          <cell r="C123" t="str">
            <v>Φ18x2400mm</v>
          </cell>
          <cell r="D123" t="str">
            <v>EA</v>
          </cell>
          <cell r="E123">
            <v>7300</v>
          </cell>
          <cell r="F123">
            <v>918</v>
          </cell>
          <cell r="G123">
            <v>7300</v>
          </cell>
          <cell r="H123">
            <v>977</v>
          </cell>
          <cell r="K123">
            <v>7300</v>
          </cell>
        </row>
        <row r="124">
          <cell r="A124" t="str">
            <v>접지저항저감재메직어스(10kg)</v>
          </cell>
          <cell r="B124" t="str">
            <v>접지저항저감재</v>
          </cell>
          <cell r="C124" t="str">
            <v>메직어스(10kg)</v>
          </cell>
          <cell r="D124" t="str">
            <v>포</v>
          </cell>
          <cell r="E124">
            <v>20000</v>
          </cell>
          <cell r="F124">
            <v>918</v>
          </cell>
          <cell r="G124">
            <v>20000</v>
          </cell>
          <cell r="H124">
            <v>977</v>
          </cell>
          <cell r="K124">
            <v>20000</v>
          </cell>
        </row>
        <row r="125">
          <cell r="A125" t="str">
            <v>합판거푸집4회</v>
          </cell>
          <cell r="B125" t="str">
            <v>합판거푸집</v>
          </cell>
          <cell r="C125" t="str">
            <v>4회</v>
          </cell>
          <cell r="D125" t="str">
            <v>㎡</v>
          </cell>
          <cell r="E125">
            <v>16407</v>
          </cell>
          <cell r="F125" t="str">
            <v>부록60</v>
          </cell>
          <cell r="G125">
            <v>15976</v>
          </cell>
          <cell r="H125" t="str">
            <v>부록73</v>
          </cell>
          <cell r="K125">
            <v>15976</v>
          </cell>
        </row>
        <row r="126">
          <cell r="A126" t="str">
            <v>합판거푸집5회</v>
          </cell>
          <cell r="B126" t="str">
            <v>합판거푸집</v>
          </cell>
          <cell r="C126" t="str">
            <v>5회</v>
          </cell>
          <cell r="D126" t="str">
            <v>㎡</v>
          </cell>
          <cell r="E126">
            <v>14369</v>
          </cell>
          <cell r="F126" t="str">
            <v>부록60</v>
          </cell>
          <cell r="K126">
            <v>14369</v>
          </cell>
        </row>
        <row r="127">
          <cell r="A127" t="str">
            <v>합판거푸집6회</v>
          </cell>
          <cell r="B127" t="str">
            <v>합판거푸집</v>
          </cell>
          <cell r="C127" t="str">
            <v>6회</v>
          </cell>
          <cell r="D127" t="str">
            <v>㎡</v>
          </cell>
          <cell r="E127">
            <v>13443</v>
          </cell>
          <cell r="F127" t="str">
            <v>부록60</v>
          </cell>
          <cell r="K127">
            <v>13443</v>
          </cell>
        </row>
        <row r="128">
          <cell r="A128" t="str">
            <v>레미콘40-180-8</v>
          </cell>
          <cell r="B128" t="str">
            <v>레미콘</v>
          </cell>
          <cell r="C128" t="str">
            <v>40-180-8</v>
          </cell>
          <cell r="D128" t="str">
            <v>㎥</v>
          </cell>
          <cell r="E128">
            <v>40390</v>
          </cell>
          <cell r="F128">
            <v>119</v>
          </cell>
          <cell r="G128">
            <v>41680</v>
          </cell>
          <cell r="H128">
            <v>99</v>
          </cell>
          <cell r="K128">
            <v>40390</v>
          </cell>
        </row>
        <row r="129">
          <cell r="A129" t="str">
            <v>레미콘25-180-8</v>
          </cell>
          <cell r="B129" t="str">
            <v>레미콘</v>
          </cell>
          <cell r="C129" t="str">
            <v>25-180-8</v>
          </cell>
          <cell r="D129" t="str">
            <v>㎥</v>
          </cell>
          <cell r="E129">
            <v>41890</v>
          </cell>
          <cell r="F129">
            <v>116</v>
          </cell>
          <cell r="G129">
            <v>43220</v>
          </cell>
          <cell r="H129">
            <v>98</v>
          </cell>
          <cell r="K129">
            <v>41890</v>
          </cell>
        </row>
        <row r="130">
          <cell r="A130" t="str">
            <v>무늬강판3.2t</v>
          </cell>
          <cell r="B130" t="str">
            <v>무늬강판</v>
          </cell>
          <cell r="C130" t="str">
            <v>3.2t</v>
          </cell>
          <cell r="D130" t="str">
            <v>kg</v>
          </cell>
          <cell r="E130">
            <v>365</v>
          </cell>
          <cell r="F130">
            <v>61</v>
          </cell>
          <cell r="G130">
            <v>380</v>
          </cell>
          <cell r="H130">
            <v>53</v>
          </cell>
          <cell r="K130">
            <v>365</v>
          </cell>
        </row>
        <row r="131">
          <cell r="A131" t="str">
            <v>무늬강판6t</v>
          </cell>
          <cell r="B131" t="str">
            <v>무늬강판</v>
          </cell>
          <cell r="C131" t="str">
            <v>6t</v>
          </cell>
          <cell r="D131" t="str">
            <v>kg</v>
          </cell>
          <cell r="E131">
            <v>365</v>
          </cell>
          <cell r="F131">
            <v>61</v>
          </cell>
          <cell r="G131">
            <v>380</v>
          </cell>
          <cell r="H131">
            <v>53</v>
          </cell>
          <cell r="K131">
            <v>365</v>
          </cell>
        </row>
        <row r="132">
          <cell r="A132" t="str">
            <v>앙카볼트1/4" 54mm</v>
          </cell>
          <cell r="B132" t="str">
            <v>앙카볼트</v>
          </cell>
          <cell r="C132" t="str">
            <v>1/4" 54mm</v>
          </cell>
          <cell r="D132" t="str">
            <v>EA</v>
          </cell>
          <cell r="E132">
            <v>60</v>
          </cell>
          <cell r="F132">
            <v>95</v>
          </cell>
          <cell r="G132">
            <v>65</v>
          </cell>
          <cell r="H132">
            <v>77</v>
          </cell>
          <cell r="K132">
            <v>60</v>
          </cell>
        </row>
        <row r="133">
          <cell r="A133" t="str">
            <v>앙카볼트3/8" 70mm</v>
          </cell>
          <cell r="B133" t="str">
            <v>앙카볼트</v>
          </cell>
          <cell r="C133" t="str">
            <v>3/8" 70mm</v>
          </cell>
          <cell r="D133" t="str">
            <v>EA</v>
          </cell>
          <cell r="E133">
            <v>100</v>
          </cell>
          <cell r="F133">
            <v>95</v>
          </cell>
          <cell r="G133">
            <v>80</v>
          </cell>
          <cell r="H133">
            <v>77</v>
          </cell>
          <cell r="K133">
            <v>80</v>
          </cell>
        </row>
        <row r="134">
          <cell r="A134" t="str">
            <v>앙카볼트1/2" 100mm</v>
          </cell>
          <cell r="B134" t="str">
            <v>앙카볼트</v>
          </cell>
          <cell r="C134" t="str">
            <v>1/2" 100mm</v>
          </cell>
          <cell r="D134" t="str">
            <v>EA</v>
          </cell>
          <cell r="E134">
            <v>210</v>
          </cell>
          <cell r="F134">
            <v>95</v>
          </cell>
          <cell r="G134">
            <v>163</v>
          </cell>
          <cell r="H134">
            <v>77</v>
          </cell>
          <cell r="K134">
            <v>163</v>
          </cell>
        </row>
        <row r="135">
          <cell r="A135" t="str">
            <v>앙카볼트16Cx120</v>
          </cell>
          <cell r="B135" t="str">
            <v>앙카볼트</v>
          </cell>
          <cell r="C135" t="str">
            <v>16Cx120</v>
          </cell>
          <cell r="D135" t="str">
            <v>개</v>
          </cell>
          <cell r="E135">
            <v>550</v>
          </cell>
          <cell r="F135">
            <v>95</v>
          </cell>
          <cell r="G135">
            <v>209</v>
          </cell>
          <cell r="H135">
            <v>76</v>
          </cell>
          <cell r="K135">
            <v>170</v>
          </cell>
        </row>
        <row r="136">
          <cell r="A136" t="str">
            <v>앙카볼트 및 너트M30 290mm</v>
          </cell>
          <cell r="B136" t="str">
            <v>앙카볼트 및 너트</v>
          </cell>
          <cell r="C136" t="str">
            <v>M30 290mm</v>
          </cell>
          <cell r="D136" t="str">
            <v>EA</v>
          </cell>
          <cell r="E136">
            <v>2000</v>
          </cell>
          <cell r="F136">
            <v>95</v>
          </cell>
          <cell r="G136">
            <v>2000</v>
          </cell>
          <cell r="H136">
            <v>77</v>
          </cell>
          <cell r="K136">
            <v>2000</v>
          </cell>
        </row>
        <row r="137">
          <cell r="A137" t="str">
            <v>앙카볼트 및 너트Φ22x430L</v>
          </cell>
          <cell r="B137" t="str">
            <v>앙카볼트 및 너트</v>
          </cell>
          <cell r="C137" t="str">
            <v>Φ22x430L</v>
          </cell>
          <cell r="D137" t="str">
            <v>EA</v>
          </cell>
          <cell r="G137">
            <v>3200</v>
          </cell>
          <cell r="H137">
            <v>1004</v>
          </cell>
          <cell r="K137">
            <v>3200</v>
          </cell>
        </row>
        <row r="138">
          <cell r="A138" t="str">
            <v>앙카볼트 및 너트Φ14</v>
          </cell>
          <cell r="B138" t="str">
            <v>앙카볼트 및 너트</v>
          </cell>
          <cell r="C138" t="str">
            <v>Φ14</v>
          </cell>
          <cell r="D138" t="str">
            <v>EA</v>
          </cell>
          <cell r="G138">
            <v>117</v>
          </cell>
          <cell r="H138">
            <v>77</v>
          </cell>
          <cell r="K138">
            <v>117</v>
          </cell>
        </row>
        <row r="139">
          <cell r="A139" t="str">
            <v>이형철근D-13</v>
          </cell>
          <cell r="B139" t="str">
            <v>이형철근</v>
          </cell>
          <cell r="C139" t="str">
            <v>D-13</v>
          </cell>
          <cell r="D139" t="str">
            <v>kg</v>
          </cell>
          <cell r="E139">
            <v>420</v>
          </cell>
          <cell r="F139">
            <v>42</v>
          </cell>
          <cell r="G139">
            <v>315</v>
          </cell>
          <cell r="H139">
            <v>42</v>
          </cell>
          <cell r="K139">
            <v>315</v>
          </cell>
        </row>
        <row r="140">
          <cell r="A140" t="str">
            <v>경   유저 유 황</v>
          </cell>
          <cell r="B140" t="str">
            <v>경   유</v>
          </cell>
          <cell r="C140" t="str">
            <v>저 유 황</v>
          </cell>
          <cell r="D140" t="str">
            <v>ℓ</v>
          </cell>
          <cell r="E140">
            <v>664</v>
          </cell>
          <cell r="F140">
            <v>1177</v>
          </cell>
          <cell r="G140">
            <v>664</v>
          </cell>
          <cell r="H140">
            <v>1091</v>
          </cell>
          <cell r="K140">
            <v>664</v>
          </cell>
        </row>
        <row r="141">
          <cell r="A141" t="str">
            <v>노말 밴드PVC 22C</v>
          </cell>
          <cell r="B141" t="str">
            <v>노말 밴드</v>
          </cell>
          <cell r="C141" t="str">
            <v>PVC 22C</v>
          </cell>
          <cell r="D141" t="str">
            <v>EA</v>
          </cell>
          <cell r="E141">
            <v>840</v>
          </cell>
          <cell r="F141">
            <v>855</v>
          </cell>
          <cell r="K141">
            <v>840</v>
          </cell>
        </row>
        <row r="142">
          <cell r="A142" t="str">
            <v>노말 밴드PVC 28C</v>
          </cell>
          <cell r="B142" t="str">
            <v>노말 밴드</v>
          </cell>
          <cell r="C142" t="str">
            <v>PVC 28C</v>
          </cell>
          <cell r="D142" t="str">
            <v>EA</v>
          </cell>
          <cell r="E142">
            <v>960</v>
          </cell>
          <cell r="F142">
            <v>855</v>
          </cell>
          <cell r="G142">
            <v>1005</v>
          </cell>
          <cell r="H142">
            <v>914</v>
          </cell>
          <cell r="K142">
            <v>960</v>
          </cell>
        </row>
        <row r="143">
          <cell r="A143" t="str">
            <v>노말 밴드PVC 36C</v>
          </cell>
          <cell r="B143" t="str">
            <v>노말 밴드</v>
          </cell>
          <cell r="C143" t="str">
            <v>PVC 36C</v>
          </cell>
          <cell r="D143" t="str">
            <v>EA</v>
          </cell>
          <cell r="E143">
            <v>1080</v>
          </cell>
          <cell r="F143">
            <v>855</v>
          </cell>
          <cell r="G143">
            <v>1370</v>
          </cell>
          <cell r="H143">
            <v>914</v>
          </cell>
          <cell r="K143">
            <v>1080</v>
          </cell>
        </row>
        <row r="144">
          <cell r="A144" t="str">
            <v>노말 밴드PVC 54C</v>
          </cell>
          <cell r="B144" t="str">
            <v>노말 밴드</v>
          </cell>
          <cell r="C144" t="str">
            <v>PVC 54C</v>
          </cell>
          <cell r="D144" t="str">
            <v>EA</v>
          </cell>
          <cell r="E144">
            <v>2040</v>
          </cell>
          <cell r="F144">
            <v>855</v>
          </cell>
          <cell r="G144">
            <v>2677</v>
          </cell>
          <cell r="H144">
            <v>914</v>
          </cell>
          <cell r="K144">
            <v>2040</v>
          </cell>
        </row>
        <row r="145">
          <cell r="A145" t="str">
            <v>노말 밴드PVC 100C</v>
          </cell>
          <cell r="B145" t="str">
            <v>노말 밴드</v>
          </cell>
          <cell r="C145" t="str">
            <v>PVC 100C</v>
          </cell>
          <cell r="D145" t="str">
            <v>EA</v>
          </cell>
          <cell r="E145">
            <v>8400</v>
          </cell>
          <cell r="F145">
            <v>855</v>
          </cell>
          <cell r="G145">
            <v>10048</v>
          </cell>
          <cell r="H145">
            <v>914</v>
          </cell>
          <cell r="K145">
            <v>8400</v>
          </cell>
        </row>
        <row r="146">
          <cell r="A146" t="str">
            <v>노말 밴드ST  28C</v>
          </cell>
          <cell r="B146" t="str">
            <v>노말 밴드</v>
          </cell>
          <cell r="C146" t="str">
            <v>ST  28C</v>
          </cell>
          <cell r="D146" t="str">
            <v>EA</v>
          </cell>
          <cell r="E146">
            <v>1550</v>
          </cell>
          <cell r="F146">
            <v>851</v>
          </cell>
          <cell r="G146">
            <v>1550</v>
          </cell>
          <cell r="H146">
            <v>919</v>
          </cell>
          <cell r="K146">
            <v>1550</v>
          </cell>
        </row>
        <row r="147">
          <cell r="A147" t="str">
            <v>노말 밴드ST  36C</v>
          </cell>
          <cell r="B147" t="str">
            <v>노말 밴드</v>
          </cell>
          <cell r="C147" t="str">
            <v>ST  36C</v>
          </cell>
          <cell r="D147" t="str">
            <v>EA</v>
          </cell>
          <cell r="E147">
            <v>2070</v>
          </cell>
          <cell r="F147">
            <v>851</v>
          </cell>
          <cell r="G147">
            <v>2070</v>
          </cell>
          <cell r="H147">
            <v>919</v>
          </cell>
          <cell r="K147">
            <v>2070</v>
          </cell>
        </row>
        <row r="148">
          <cell r="A148" t="str">
            <v>노말 밴드ST  42C</v>
          </cell>
          <cell r="B148" t="str">
            <v>노말 밴드</v>
          </cell>
          <cell r="C148" t="str">
            <v>ST  42C</v>
          </cell>
          <cell r="D148" t="str">
            <v>EA</v>
          </cell>
          <cell r="E148">
            <v>2690</v>
          </cell>
          <cell r="F148">
            <v>851</v>
          </cell>
          <cell r="G148">
            <v>2690</v>
          </cell>
          <cell r="H148">
            <v>919</v>
          </cell>
          <cell r="K148">
            <v>2690</v>
          </cell>
        </row>
        <row r="149">
          <cell r="A149" t="str">
            <v>노말 밴드ST  54C</v>
          </cell>
          <cell r="B149" t="str">
            <v>노말 밴드</v>
          </cell>
          <cell r="C149" t="str">
            <v>ST  54C</v>
          </cell>
          <cell r="D149" t="str">
            <v>EA</v>
          </cell>
          <cell r="E149">
            <v>3830</v>
          </cell>
          <cell r="F149">
            <v>851</v>
          </cell>
          <cell r="G149">
            <v>3830</v>
          </cell>
          <cell r="H149">
            <v>919</v>
          </cell>
          <cell r="K149">
            <v>3830</v>
          </cell>
        </row>
        <row r="150">
          <cell r="A150" t="str">
            <v>노말 밴드ST  70C</v>
          </cell>
          <cell r="B150" t="str">
            <v>노말 밴드</v>
          </cell>
          <cell r="C150" t="str">
            <v>ST  70C</v>
          </cell>
          <cell r="D150" t="str">
            <v>EA</v>
          </cell>
          <cell r="E150">
            <v>6200</v>
          </cell>
          <cell r="F150">
            <v>851</v>
          </cell>
          <cell r="G150">
            <v>6200</v>
          </cell>
          <cell r="H150">
            <v>919</v>
          </cell>
          <cell r="K150">
            <v>6200</v>
          </cell>
        </row>
        <row r="151">
          <cell r="A151" t="str">
            <v>노말 밴드ST  82C</v>
          </cell>
          <cell r="B151" t="str">
            <v>노말 밴드</v>
          </cell>
          <cell r="C151" t="str">
            <v>ST  82C</v>
          </cell>
          <cell r="D151" t="str">
            <v>EA</v>
          </cell>
          <cell r="E151">
            <v>9330</v>
          </cell>
          <cell r="F151">
            <v>851</v>
          </cell>
          <cell r="G151">
            <v>9330</v>
          </cell>
          <cell r="H151">
            <v>919</v>
          </cell>
          <cell r="K151">
            <v>9330</v>
          </cell>
        </row>
        <row r="152">
          <cell r="A152" t="str">
            <v>노말 밴드ST  104C</v>
          </cell>
          <cell r="B152" t="str">
            <v>노말 밴드</v>
          </cell>
          <cell r="C152" t="str">
            <v>ST  104C</v>
          </cell>
          <cell r="D152" t="str">
            <v>EA</v>
          </cell>
          <cell r="E152">
            <v>17550</v>
          </cell>
          <cell r="F152">
            <v>851</v>
          </cell>
          <cell r="G152">
            <v>17630</v>
          </cell>
          <cell r="H152">
            <v>919</v>
          </cell>
          <cell r="K152">
            <v>17550</v>
          </cell>
        </row>
        <row r="153">
          <cell r="A153" t="str">
            <v>크램프 (일반)ST  16C</v>
          </cell>
          <cell r="B153" t="str">
            <v>크램프 (일반)</v>
          </cell>
          <cell r="C153" t="str">
            <v>ST  16C</v>
          </cell>
          <cell r="D153" t="str">
            <v>EA</v>
          </cell>
          <cell r="E153">
            <v>75</v>
          </cell>
          <cell r="F153">
            <v>851</v>
          </cell>
          <cell r="G153">
            <v>75</v>
          </cell>
          <cell r="H153">
            <v>919</v>
          </cell>
          <cell r="K153">
            <v>75</v>
          </cell>
        </row>
        <row r="154">
          <cell r="A154" t="str">
            <v>크램프 (일반)ST  22C</v>
          </cell>
          <cell r="B154" t="str">
            <v>크램프 (일반)</v>
          </cell>
          <cell r="C154" t="str">
            <v>ST  22C</v>
          </cell>
          <cell r="D154" t="str">
            <v>EA</v>
          </cell>
          <cell r="E154">
            <v>88</v>
          </cell>
          <cell r="F154">
            <v>851</v>
          </cell>
          <cell r="G154">
            <v>90</v>
          </cell>
          <cell r="H154">
            <v>919</v>
          </cell>
          <cell r="K154">
            <v>88</v>
          </cell>
        </row>
        <row r="155">
          <cell r="A155" t="str">
            <v>크램프 (일반)ST  28C</v>
          </cell>
          <cell r="B155" t="str">
            <v>크램프 (일반)</v>
          </cell>
          <cell r="C155" t="str">
            <v>ST  28C</v>
          </cell>
          <cell r="D155" t="str">
            <v>EA</v>
          </cell>
          <cell r="E155">
            <v>100</v>
          </cell>
          <cell r="F155">
            <v>851</v>
          </cell>
          <cell r="G155">
            <v>100</v>
          </cell>
          <cell r="H155">
            <v>919</v>
          </cell>
          <cell r="K155">
            <v>100</v>
          </cell>
        </row>
        <row r="156">
          <cell r="A156" t="str">
            <v>크램프 (일반)ST  36C</v>
          </cell>
          <cell r="B156" t="str">
            <v>크램프 (일반)</v>
          </cell>
          <cell r="C156" t="str">
            <v>ST  36C</v>
          </cell>
          <cell r="D156" t="str">
            <v>EA</v>
          </cell>
          <cell r="E156">
            <v>118</v>
          </cell>
          <cell r="F156">
            <v>851</v>
          </cell>
          <cell r="G156">
            <v>120</v>
          </cell>
          <cell r="H156">
            <v>919</v>
          </cell>
          <cell r="K156">
            <v>118</v>
          </cell>
        </row>
        <row r="157">
          <cell r="A157" t="str">
            <v>크램프 (일반)ST  42C</v>
          </cell>
          <cell r="B157" t="str">
            <v>크램프 (일반)</v>
          </cell>
          <cell r="C157" t="str">
            <v>ST  42C</v>
          </cell>
          <cell r="D157" t="str">
            <v>EA</v>
          </cell>
          <cell r="E157">
            <v>132</v>
          </cell>
          <cell r="F157">
            <v>851</v>
          </cell>
          <cell r="G157">
            <v>135</v>
          </cell>
          <cell r="H157">
            <v>919</v>
          </cell>
          <cell r="K157">
            <v>132</v>
          </cell>
        </row>
        <row r="158">
          <cell r="A158" t="str">
            <v>크램프 (일반)ST  54C</v>
          </cell>
          <cell r="B158" t="str">
            <v>크램프 (일반)</v>
          </cell>
          <cell r="C158" t="str">
            <v>ST  54C</v>
          </cell>
          <cell r="D158" t="str">
            <v>EA</v>
          </cell>
          <cell r="E158">
            <v>160</v>
          </cell>
          <cell r="F158">
            <v>851</v>
          </cell>
          <cell r="G158">
            <v>160</v>
          </cell>
          <cell r="H158">
            <v>919</v>
          </cell>
          <cell r="K158">
            <v>160</v>
          </cell>
        </row>
        <row r="159">
          <cell r="A159" t="str">
            <v>크램프 (일반)ST  70C</v>
          </cell>
          <cell r="B159" t="str">
            <v>크램프 (일반)</v>
          </cell>
          <cell r="C159" t="str">
            <v>ST  70C</v>
          </cell>
          <cell r="D159" t="str">
            <v>EA</v>
          </cell>
          <cell r="E159">
            <v>212</v>
          </cell>
          <cell r="F159">
            <v>851</v>
          </cell>
          <cell r="G159">
            <v>215</v>
          </cell>
          <cell r="H159">
            <v>919</v>
          </cell>
          <cell r="K159">
            <v>212</v>
          </cell>
        </row>
        <row r="160">
          <cell r="A160" t="str">
            <v>크램프 (일반)ST  82C</v>
          </cell>
          <cell r="B160" t="str">
            <v>크램프 (일반)</v>
          </cell>
          <cell r="C160" t="str">
            <v>ST  82C</v>
          </cell>
          <cell r="D160" t="str">
            <v>EA</v>
          </cell>
          <cell r="E160">
            <v>280</v>
          </cell>
          <cell r="F160">
            <v>851</v>
          </cell>
          <cell r="G160">
            <v>280</v>
          </cell>
          <cell r="H160">
            <v>919</v>
          </cell>
          <cell r="K160">
            <v>280</v>
          </cell>
        </row>
        <row r="161">
          <cell r="A161" t="str">
            <v>크램프 (일반)ST  104C</v>
          </cell>
          <cell r="B161" t="str">
            <v>크램프 (일반)</v>
          </cell>
          <cell r="C161" t="str">
            <v>ST  104C</v>
          </cell>
          <cell r="D161" t="str">
            <v>EA</v>
          </cell>
          <cell r="E161">
            <v>340</v>
          </cell>
          <cell r="F161">
            <v>851</v>
          </cell>
          <cell r="G161">
            <v>350</v>
          </cell>
          <cell r="H161">
            <v>919</v>
          </cell>
          <cell r="K161">
            <v>340</v>
          </cell>
        </row>
        <row r="162">
          <cell r="A162" t="str">
            <v>PIPE BONDING CLAMPST  16C</v>
          </cell>
          <cell r="B162" t="str">
            <v>PIPE BONDING CLAMP</v>
          </cell>
          <cell r="C162" t="str">
            <v>ST  16C</v>
          </cell>
          <cell r="D162" t="str">
            <v>EA</v>
          </cell>
          <cell r="G162">
            <v>220</v>
          </cell>
          <cell r="H162">
            <v>977</v>
          </cell>
          <cell r="K162">
            <v>220</v>
          </cell>
        </row>
        <row r="163">
          <cell r="A163" t="str">
            <v>PIPE BONDING CLAMPST  22C</v>
          </cell>
          <cell r="B163" t="str">
            <v>PIPE BONDING CLAMP</v>
          </cell>
          <cell r="C163" t="str">
            <v>ST  22C</v>
          </cell>
          <cell r="D163" t="str">
            <v>EA</v>
          </cell>
          <cell r="G163">
            <v>240</v>
          </cell>
          <cell r="H163">
            <v>977</v>
          </cell>
          <cell r="K163">
            <v>240</v>
          </cell>
        </row>
        <row r="164">
          <cell r="A164" t="str">
            <v>PIPE BONDING CLAMPST  28C</v>
          </cell>
          <cell r="B164" t="str">
            <v>PIPE BONDING CLAMP</v>
          </cell>
          <cell r="C164" t="str">
            <v>ST  28C</v>
          </cell>
          <cell r="D164" t="str">
            <v>EA</v>
          </cell>
          <cell r="G164">
            <v>290</v>
          </cell>
          <cell r="H164">
            <v>977</v>
          </cell>
          <cell r="K164">
            <v>290</v>
          </cell>
        </row>
        <row r="165">
          <cell r="A165" t="str">
            <v>PIPE BONDING CLAMPST  36C</v>
          </cell>
          <cell r="B165" t="str">
            <v>PIPE BONDING CLAMP</v>
          </cell>
          <cell r="C165" t="str">
            <v>ST  36C</v>
          </cell>
          <cell r="D165" t="str">
            <v>EA</v>
          </cell>
          <cell r="G165">
            <v>330</v>
          </cell>
          <cell r="H165">
            <v>977</v>
          </cell>
          <cell r="K165">
            <v>330</v>
          </cell>
        </row>
        <row r="166">
          <cell r="A166" t="str">
            <v>PIPE BONDING CLAMPST  42C</v>
          </cell>
          <cell r="B166" t="str">
            <v>PIPE BONDING CLAMP</v>
          </cell>
          <cell r="C166" t="str">
            <v>ST  42C</v>
          </cell>
          <cell r="D166" t="str">
            <v>EA</v>
          </cell>
          <cell r="G166">
            <v>430</v>
          </cell>
          <cell r="H166">
            <v>977</v>
          </cell>
          <cell r="K166">
            <v>430</v>
          </cell>
        </row>
        <row r="167">
          <cell r="A167" t="str">
            <v>PIPE BONDING CLAMPST  54C</v>
          </cell>
          <cell r="B167" t="str">
            <v>PIPE BONDING CLAMP</v>
          </cell>
          <cell r="C167" t="str">
            <v>ST  54C</v>
          </cell>
          <cell r="D167" t="str">
            <v>EA</v>
          </cell>
          <cell r="G167">
            <v>650</v>
          </cell>
          <cell r="H167">
            <v>977</v>
          </cell>
          <cell r="K167">
            <v>650</v>
          </cell>
        </row>
        <row r="168">
          <cell r="A168" t="str">
            <v>PIPE BONDING CLAMPST  70C</v>
          </cell>
          <cell r="B168" t="str">
            <v>PIPE BONDING CLAMP</v>
          </cell>
          <cell r="C168" t="str">
            <v>ST  70C</v>
          </cell>
          <cell r="D168" t="str">
            <v>EA</v>
          </cell>
          <cell r="G168">
            <v>860</v>
          </cell>
          <cell r="H168">
            <v>977</v>
          </cell>
          <cell r="K168">
            <v>860</v>
          </cell>
        </row>
        <row r="169">
          <cell r="A169" t="str">
            <v>PIPE BONDING CLAMPST  82C</v>
          </cell>
          <cell r="B169" t="str">
            <v>PIPE BONDING CLAMP</v>
          </cell>
          <cell r="C169" t="str">
            <v>ST  82C</v>
          </cell>
          <cell r="D169" t="str">
            <v>EA</v>
          </cell>
          <cell r="G169">
            <v>1160</v>
          </cell>
          <cell r="H169">
            <v>977</v>
          </cell>
          <cell r="K169">
            <v>1160</v>
          </cell>
        </row>
        <row r="170">
          <cell r="A170" t="str">
            <v>PIPE BONDING CLAMPST  104C</v>
          </cell>
          <cell r="B170" t="str">
            <v>PIPE BONDING CLAMP</v>
          </cell>
          <cell r="C170" t="str">
            <v>ST  104C</v>
          </cell>
          <cell r="D170" t="str">
            <v>EA</v>
          </cell>
          <cell r="G170">
            <v>1490</v>
          </cell>
          <cell r="H170">
            <v>977</v>
          </cell>
          <cell r="K170">
            <v>1490</v>
          </cell>
        </row>
        <row r="171">
          <cell r="A171" t="str">
            <v>콘넥타PVC 22C</v>
          </cell>
          <cell r="B171" t="str">
            <v>콘넥타</v>
          </cell>
          <cell r="C171" t="str">
            <v>PVC 22C</v>
          </cell>
          <cell r="D171" t="str">
            <v>EA</v>
          </cell>
          <cell r="E171">
            <v>79</v>
          </cell>
          <cell r="F171">
            <v>855</v>
          </cell>
          <cell r="G171">
            <v>79</v>
          </cell>
          <cell r="H171">
            <v>914</v>
          </cell>
          <cell r="K171">
            <v>79</v>
          </cell>
        </row>
        <row r="172">
          <cell r="A172" t="str">
            <v>콘넥타PVC 28C</v>
          </cell>
          <cell r="B172" t="str">
            <v>콘넥타</v>
          </cell>
          <cell r="C172" t="str">
            <v>PVC 28C</v>
          </cell>
          <cell r="D172" t="str">
            <v>EA</v>
          </cell>
          <cell r="E172">
            <v>176</v>
          </cell>
          <cell r="F172">
            <v>855</v>
          </cell>
          <cell r="G172">
            <v>181</v>
          </cell>
          <cell r="H172">
            <v>914</v>
          </cell>
          <cell r="K172">
            <v>176</v>
          </cell>
        </row>
        <row r="173">
          <cell r="A173" t="str">
            <v>콘넥타PVC 36C</v>
          </cell>
          <cell r="B173" t="str">
            <v>콘넥타</v>
          </cell>
          <cell r="C173" t="str">
            <v>PVC 36C</v>
          </cell>
          <cell r="D173" t="str">
            <v>EA</v>
          </cell>
          <cell r="E173">
            <v>277</v>
          </cell>
          <cell r="F173">
            <v>855</v>
          </cell>
          <cell r="G173">
            <v>287</v>
          </cell>
          <cell r="H173">
            <v>914</v>
          </cell>
          <cell r="K173">
            <v>277</v>
          </cell>
        </row>
        <row r="174">
          <cell r="A174" t="str">
            <v>콘넥타PVC 54C</v>
          </cell>
          <cell r="B174" t="str">
            <v>콘넥타</v>
          </cell>
          <cell r="C174" t="str">
            <v>PVC 54C</v>
          </cell>
          <cell r="D174" t="str">
            <v>EA</v>
          </cell>
          <cell r="E174">
            <v>744</v>
          </cell>
          <cell r="F174">
            <v>855</v>
          </cell>
          <cell r="G174">
            <v>695</v>
          </cell>
          <cell r="H174">
            <v>914</v>
          </cell>
          <cell r="K174">
            <v>695</v>
          </cell>
        </row>
        <row r="175">
          <cell r="A175" t="str">
            <v>콘넥타PVC 100C</v>
          </cell>
          <cell r="B175" t="str">
            <v>콘넥타</v>
          </cell>
          <cell r="C175" t="str">
            <v>PVC 100C</v>
          </cell>
          <cell r="D175" t="str">
            <v>EA</v>
          </cell>
          <cell r="E175">
            <v>2527</v>
          </cell>
          <cell r="F175">
            <v>855</v>
          </cell>
          <cell r="G175">
            <v>2174</v>
          </cell>
          <cell r="H175">
            <v>914</v>
          </cell>
          <cell r="K175">
            <v>2174</v>
          </cell>
        </row>
        <row r="176">
          <cell r="A176" t="str">
            <v>접지단자반 (SUS)1 CCT</v>
          </cell>
          <cell r="B176" t="str">
            <v>접지단자반 (SUS)</v>
          </cell>
          <cell r="C176" t="str">
            <v>1 CCT</v>
          </cell>
          <cell r="D176" t="str">
            <v>면</v>
          </cell>
          <cell r="E176">
            <v>65000</v>
          </cell>
          <cell r="F176">
            <v>918</v>
          </cell>
          <cell r="G176">
            <v>65000</v>
          </cell>
          <cell r="H176">
            <v>977</v>
          </cell>
          <cell r="K176">
            <v>65000</v>
          </cell>
        </row>
        <row r="177">
          <cell r="A177" t="str">
            <v>접지단자반 (SUS)2 CCT</v>
          </cell>
          <cell r="B177" t="str">
            <v>접지단자반 (SUS)</v>
          </cell>
          <cell r="C177" t="str">
            <v>2 CCT</v>
          </cell>
          <cell r="D177" t="str">
            <v>면</v>
          </cell>
          <cell r="E177">
            <v>72000</v>
          </cell>
          <cell r="F177">
            <v>918</v>
          </cell>
          <cell r="G177">
            <v>72000</v>
          </cell>
          <cell r="H177">
            <v>977</v>
          </cell>
          <cell r="K177">
            <v>72000</v>
          </cell>
        </row>
        <row r="178">
          <cell r="A178" t="str">
            <v>접지단자반 (SUS)3 CCT</v>
          </cell>
          <cell r="B178" t="str">
            <v>접지단자반 (SUS)</v>
          </cell>
          <cell r="C178" t="str">
            <v>3 CCT</v>
          </cell>
          <cell r="D178" t="str">
            <v>면</v>
          </cell>
          <cell r="E178">
            <v>95000</v>
          </cell>
          <cell r="F178">
            <v>918</v>
          </cell>
          <cell r="G178">
            <v>95000</v>
          </cell>
          <cell r="H178">
            <v>977</v>
          </cell>
          <cell r="K178">
            <v>95000</v>
          </cell>
        </row>
        <row r="179">
          <cell r="A179" t="str">
            <v>접지단자반 (SUS)4 CCT</v>
          </cell>
          <cell r="B179" t="str">
            <v>접지단자반 (SUS)</v>
          </cell>
          <cell r="C179" t="str">
            <v>4 CCT</v>
          </cell>
          <cell r="D179" t="str">
            <v>면</v>
          </cell>
          <cell r="E179">
            <v>120000</v>
          </cell>
          <cell r="F179">
            <v>918</v>
          </cell>
          <cell r="K179">
            <v>120000</v>
          </cell>
        </row>
        <row r="180">
          <cell r="A180" t="str">
            <v>접지단자반 (SUS)5 CCT</v>
          </cell>
          <cell r="B180" t="str">
            <v>접지단자반 (SUS)</v>
          </cell>
          <cell r="C180" t="str">
            <v>5 CCT</v>
          </cell>
          <cell r="D180" t="str">
            <v>면</v>
          </cell>
          <cell r="E180">
            <v>140000</v>
          </cell>
          <cell r="F180">
            <v>918</v>
          </cell>
          <cell r="K180">
            <v>140000</v>
          </cell>
        </row>
        <row r="181">
          <cell r="A181" t="str">
            <v>경고용 테이프200x250</v>
          </cell>
          <cell r="B181" t="str">
            <v>경고용 테이프</v>
          </cell>
          <cell r="C181" t="str">
            <v>200x250</v>
          </cell>
          <cell r="D181" t="str">
            <v>m</v>
          </cell>
          <cell r="E181">
            <v>170</v>
          </cell>
          <cell r="F181">
            <v>940</v>
          </cell>
          <cell r="G181">
            <v>170</v>
          </cell>
          <cell r="H181">
            <v>1004</v>
          </cell>
          <cell r="K181">
            <v>170</v>
          </cell>
        </row>
        <row r="182">
          <cell r="A182" t="str">
            <v>핸드홀600x600</v>
          </cell>
          <cell r="B182" t="str">
            <v>핸드홀</v>
          </cell>
          <cell r="C182" t="str">
            <v>600x600</v>
          </cell>
          <cell r="D182" t="str">
            <v>개소</v>
          </cell>
          <cell r="E182">
            <v>70000</v>
          </cell>
          <cell r="F182">
            <v>179</v>
          </cell>
          <cell r="G182">
            <v>75600</v>
          </cell>
          <cell r="H182">
            <v>180</v>
          </cell>
          <cell r="K182">
            <v>70000</v>
          </cell>
        </row>
        <row r="183">
          <cell r="A183" t="str">
            <v>핸드홀 뚜껑Φ630</v>
          </cell>
          <cell r="B183" t="str">
            <v>핸드홀 뚜껑</v>
          </cell>
          <cell r="C183" t="str">
            <v>Φ630</v>
          </cell>
          <cell r="D183" t="str">
            <v>EA</v>
          </cell>
          <cell r="E183">
            <v>42000</v>
          </cell>
          <cell r="F183">
            <v>179</v>
          </cell>
          <cell r="K183">
            <v>42000</v>
          </cell>
        </row>
        <row r="184">
          <cell r="A184" t="str">
            <v>맨홀 뚜껑1200x680x140</v>
          </cell>
          <cell r="B184" t="str">
            <v>맨홀 뚜껑</v>
          </cell>
          <cell r="C184" t="str">
            <v>1200x680x140</v>
          </cell>
          <cell r="D184" t="str">
            <v>EA</v>
          </cell>
          <cell r="G184">
            <v>320000</v>
          </cell>
          <cell r="H184">
            <v>180</v>
          </cell>
          <cell r="K184">
            <v>320000</v>
          </cell>
        </row>
        <row r="185">
          <cell r="A185" t="str">
            <v>시멘트포틀랜트 40kg</v>
          </cell>
          <cell r="B185" t="str">
            <v>시멘트</v>
          </cell>
          <cell r="C185" t="str">
            <v>포틀랜트 40kg</v>
          </cell>
          <cell r="D185" t="str">
            <v>포</v>
          </cell>
          <cell r="E185">
            <v>3700</v>
          </cell>
          <cell r="F185">
            <v>113</v>
          </cell>
          <cell r="G185">
            <v>3600</v>
          </cell>
          <cell r="H185">
            <v>96</v>
          </cell>
          <cell r="K185">
            <v>3600</v>
          </cell>
        </row>
        <row r="186">
          <cell r="A186" t="str">
            <v>모래세사</v>
          </cell>
          <cell r="B186" t="str">
            <v>모래</v>
          </cell>
          <cell r="C186" t="str">
            <v>세사</v>
          </cell>
          <cell r="D186" t="str">
            <v>㎥</v>
          </cell>
          <cell r="E186">
            <v>7000</v>
          </cell>
          <cell r="F186">
            <v>109</v>
          </cell>
          <cell r="G186">
            <v>9000</v>
          </cell>
          <cell r="H186">
            <v>94</v>
          </cell>
          <cell r="K186">
            <v>7000</v>
          </cell>
        </row>
        <row r="187">
          <cell r="A187" t="str">
            <v>자갈25mm이하</v>
          </cell>
          <cell r="B187" t="str">
            <v>자갈</v>
          </cell>
          <cell r="C187" t="str">
            <v>25mm이하</v>
          </cell>
          <cell r="D187" t="str">
            <v>㎥</v>
          </cell>
          <cell r="E187">
            <v>9000</v>
          </cell>
          <cell r="F187">
            <v>109</v>
          </cell>
          <cell r="G187">
            <v>11500</v>
          </cell>
          <cell r="H187">
            <v>94</v>
          </cell>
          <cell r="K187">
            <v>9000</v>
          </cell>
        </row>
        <row r="188">
          <cell r="A188" t="str">
            <v>막돌25mm이하</v>
          </cell>
          <cell r="B188" t="str">
            <v>막돌</v>
          </cell>
          <cell r="C188" t="str">
            <v>25mm이하</v>
          </cell>
          <cell r="D188" t="str">
            <v>㎥</v>
          </cell>
          <cell r="E188">
            <v>6000</v>
          </cell>
          <cell r="F188">
            <v>109</v>
          </cell>
          <cell r="K188">
            <v>6000</v>
          </cell>
        </row>
        <row r="189">
          <cell r="A189" t="str">
            <v>막돌규격외</v>
          </cell>
          <cell r="B189" t="str">
            <v>막돌</v>
          </cell>
          <cell r="C189" t="str">
            <v>규격외</v>
          </cell>
          <cell r="D189" t="str">
            <v>㎥</v>
          </cell>
          <cell r="E189">
            <v>9000</v>
          </cell>
          <cell r="F189">
            <v>109</v>
          </cell>
          <cell r="G189">
            <v>11500</v>
          </cell>
          <cell r="H189">
            <v>94</v>
          </cell>
          <cell r="K189">
            <v>9000</v>
          </cell>
        </row>
        <row r="190">
          <cell r="A190" t="str">
            <v>WIRE MESH＃8x100x100</v>
          </cell>
          <cell r="B190" t="str">
            <v>WIRE MESH</v>
          </cell>
          <cell r="C190" t="str">
            <v>＃8x100x100</v>
          </cell>
          <cell r="D190" t="str">
            <v>㎡</v>
          </cell>
          <cell r="E190">
            <v>980</v>
          </cell>
          <cell r="F190">
            <v>82</v>
          </cell>
          <cell r="G190">
            <v>980</v>
          </cell>
          <cell r="H190">
            <v>100</v>
          </cell>
          <cell r="K190">
            <v>980</v>
          </cell>
        </row>
        <row r="191">
          <cell r="A191" t="str">
            <v>주주 (용융도금)아연도 75x52x2.3t</v>
          </cell>
          <cell r="B191" t="str">
            <v>주주 (용융도금)</v>
          </cell>
          <cell r="C191" t="str">
            <v>아연도 75x52x2.3t</v>
          </cell>
          <cell r="D191" t="str">
            <v>m</v>
          </cell>
          <cell r="E191">
            <v>8300</v>
          </cell>
          <cell r="F191">
            <v>303</v>
          </cell>
          <cell r="G191">
            <v>8300</v>
          </cell>
          <cell r="H191">
            <v>251</v>
          </cell>
          <cell r="K191">
            <v>8300</v>
          </cell>
        </row>
        <row r="192">
          <cell r="A192" t="str">
            <v>횡대아연도 65x25x1.7t</v>
          </cell>
          <cell r="B192" t="str">
            <v>횡대</v>
          </cell>
          <cell r="C192" t="str">
            <v>아연도 65x25x1.7t</v>
          </cell>
          <cell r="D192" t="str">
            <v>m</v>
          </cell>
          <cell r="E192">
            <v>4730</v>
          </cell>
          <cell r="F192">
            <v>303</v>
          </cell>
          <cell r="G192">
            <v>4730</v>
          </cell>
          <cell r="H192">
            <v>251</v>
          </cell>
          <cell r="K192">
            <v>4730</v>
          </cell>
        </row>
        <row r="193">
          <cell r="A193" t="str">
            <v>주주캡 (용융도금)75x52용</v>
          </cell>
          <cell r="B193" t="str">
            <v>주주캡 (용융도금)</v>
          </cell>
          <cell r="C193" t="str">
            <v>75x52용</v>
          </cell>
          <cell r="D193" t="str">
            <v>EA</v>
          </cell>
          <cell r="E193">
            <v>550</v>
          </cell>
          <cell r="F193">
            <v>303</v>
          </cell>
          <cell r="G193">
            <v>880</v>
          </cell>
          <cell r="H193">
            <v>251</v>
          </cell>
          <cell r="K193">
            <v>550</v>
          </cell>
        </row>
        <row r="194">
          <cell r="A194" t="str">
            <v>크램프170x110x2.3t</v>
          </cell>
          <cell r="B194" t="str">
            <v>크램프</v>
          </cell>
          <cell r="C194" t="str">
            <v>170x110x2.3t</v>
          </cell>
          <cell r="D194" t="str">
            <v>EA</v>
          </cell>
          <cell r="E194">
            <v>2900</v>
          </cell>
          <cell r="F194">
            <v>303</v>
          </cell>
          <cell r="G194">
            <v>2900</v>
          </cell>
          <cell r="H194">
            <v>251</v>
          </cell>
          <cell r="K194">
            <v>2900</v>
          </cell>
        </row>
        <row r="195">
          <cell r="A195" t="str">
            <v>메탈라스 (용융도금)50.8x152.4x3.2t</v>
          </cell>
          <cell r="B195" t="str">
            <v>메탈라스 (용융도금)</v>
          </cell>
          <cell r="C195" t="str">
            <v>50.8x152.4x3.2t</v>
          </cell>
          <cell r="D195" t="str">
            <v>EA</v>
          </cell>
          <cell r="E195">
            <v>7150</v>
          </cell>
          <cell r="F195">
            <v>303</v>
          </cell>
          <cell r="G195">
            <v>6100</v>
          </cell>
          <cell r="H195">
            <v>251</v>
          </cell>
          <cell r="K195">
            <v>6100</v>
          </cell>
        </row>
        <row r="196">
          <cell r="A196" t="str">
            <v>망 고정 크립100x20x1.6t</v>
          </cell>
          <cell r="B196" t="str">
            <v>망 고정 크립</v>
          </cell>
          <cell r="C196" t="str">
            <v>100x20x1.6t</v>
          </cell>
          <cell r="D196" t="str">
            <v>EA</v>
          </cell>
          <cell r="E196">
            <v>210</v>
          </cell>
          <cell r="F196">
            <v>303</v>
          </cell>
          <cell r="G196">
            <v>210</v>
          </cell>
          <cell r="H196">
            <v>251</v>
          </cell>
          <cell r="K196">
            <v>210</v>
          </cell>
        </row>
        <row r="197">
          <cell r="A197" t="str">
            <v>망 고정 덮개50x3t</v>
          </cell>
          <cell r="B197" t="str">
            <v>망 고정 덮개</v>
          </cell>
          <cell r="C197" t="str">
            <v>50x3t</v>
          </cell>
          <cell r="D197" t="str">
            <v>m</v>
          </cell>
          <cell r="E197">
            <v>3520</v>
          </cell>
          <cell r="F197">
            <v>303</v>
          </cell>
          <cell r="G197">
            <v>3520</v>
          </cell>
          <cell r="H197">
            <v>251</v>
          </cell>
          <cell r="K197">
            <v>3520</v>
          </cell>
        </row>
        <row r="198">
          <cell r="A198" t="str">
            <v>크램프 고정 B/NΦ9x35t</v>
          </cell>
          <cell r="B198" t="str">
            <v>크램프 고정 B/N</v>
          </cell>
          <cell r="C198" t="str">
            <v>Φ9x35t</v>
          </cell>
          <cell r="D198" t="str">
            <v>EA</v>
          </cell>
          <cell r="E198">
            <v>297</v>
          </cell>
          <cell r="F198">
            <v>303</v>
          </cell>
          <cell r="G198">
            <v>297</v>
          </cell>
          <cell r="H198">
            <v>251</v>
          </cell>
          <cell r="K198">
            <v>297</v>
          </cell>
        </row>
        <row r="199">
          <cell r="A199" t="str">
            <v>보조 지주75x52x2.3t</v>
          </cell>
          <cell r="B199" t="str">
            <v>보조 지주</v>
          </cell>
          <cell r="C199" t="str">
            <v>75x52x2.3t</v>
          </cell>
          <cell r="D199" t="str">
            <v>m</v>
          </cell>
          <cell r="E199">
            <v>8300</v>
          </cell>
          <cell r="F199">
            <v>303</v>
          </cell>
          <cell r="G199">
            <v>8300</v>
          </cell>
          <cell r="H199">
            <v>251</v>
          </cell>
          <cell r="K199">
            <v>8300</v>
          </cell>
        </row>
        <row r="200">
          <cell r="A200" t="str">
            <v>지주 밴드75x52 용</v>
          </cell>
          <cell r="B200" t="str">
            <v>지주 밴드</v>
          </cell>
          <cell r="C200" t="str">
            <v>75x52 용</v>
          </cell>
          <cell r="D200" t="str">
            <v>EA</v>
          </cell>
          <cell r="E200">
            <v>1200</v>
          </cell>
          <cell r="F200">
            <v>303</v>
          </cell>
          <cell r="G200">
            <v>1200</v>
          </cell>
          <cell r="H200">
            <v>251</v>
          </cell>
          <cell r="K200">
            <v>1200</v>
          </cell>
        </row>
        <row r="201">
          <cell r="A201" t="str">
            <v>지주 밴드 B/N75용</v>
          </cell>
          <cell r="B201" t="str">
            <v>지주 밴드 B/N</v>
          </cell>
          <cell r="C201" t="str">
            <v>75용</v>
          </cell>
          <cell r="D201" t="str">
            <v>EA</v>
          </cell>
          <cell r="E201">
            <v>2585</v>
          </cell>
          <cell r="F201">
            <v>303</v>
          </cell>
          <cell r="G201">
            <v>2585</v>
          </cell>
          <cell r="H201">
            <v>251</v>
          </cell>
          <cell r="K201">
            <v>2585</v>
          </cell>
        </row>
        <row r="202">
          <cell r="A202" t="str">
            <v>"ㄱ" 형강50x50x6t</v>
          </cell>
          <cell r="B202" t="str">
            <v>"ㄱ" 형강</v>
          </cell>
          <cell r="C202" t="str">
            <v>50x50x6t</v>
          </cell>
          <cell r="D202" t="str">
            <v>kg</v>
          </cell>
          <cell r="E202">
            <v>346</v>
          </cell>
          <cell r="F202">
            <v>44</v>
          </cell>
          <cell r="G202">
            <v>365</v>
          </cell>
          <cell r="H202">
            <v>45</v>
          </cell>
          <cell r="K202">
            <v>346</v>
          </cell>
        </row>
        <row r="203">
          <cell r="A203" t="str">
            <v>U-CHANNEL42x42x2.6t</v>
          </cell>
          <cell r="B203" t="str">
            <v>U-CHANNEL</v>
          </cell>
          <cell r="C203" t="str">
            <v>42x42x2.6t</v>
          </cell>
          <cell r="D203" t="str">
            <v>m</v>
          </cell>
          <cell r="E203">
            <v>3500</v>
          </cell>
          <cell r="F203">
            <v>863</v>
          </cell>
          <cell r="K203">
            <v>3500</v>
          </cell>
        </row>
        <row r="204">
          <cell r="A204" t="str">
            <v>평강25x6t</v>
          </cell>
          <cell r="B204" t="str">
            <v>평강</v>
          </cell>
          <cell r="C204" t="str">
            <v>25x6t</v>
          </cell>
          <cell r="D204" t="str">
            <v>kg</v>
          </cell>
          <cell r="E204">
            <v>420</v>
          </cell>
          <cell r="F204">
            <v>45</v>
          </cell>
          <cell r="G204">
            <v>420</v>
          </cell>
          <cell r="H204">
            <v>44</v>
          </cell>
          <cell r="K204">
            <v>420</v>
          </cell>
        </row>
        <row r="205">
          <cell r="A205" t="str">
            <v>용접봉Φ3.2</v>
          </cell>
          <cell r="B205" t="str">
            <v>용접봉</v>
          </cell>
          <cell r="C205" t="str">
            <v>Φ3.2</v>
          </cell>
          <cell r="D205" t="str">
            <v>kg</v>
          </cell>
          <cell r="E205">
            <v>1250</v>
          </cell>
          <cell r="F205">
            <v>1096</v>
          </cell>
          <cell r="G205">
            <v>1270</v>
          </cell>
          <cell r="H205">
            <v>798</v>
          </cell>
          <cell r="K205">
            <v>1250</v>
          </cell>
        </row>
        <row r="206">
          <cell r="A206" t="str">
            <v>CABLE TRAY (PUNCH)분체도장300Wx100Hx1.2t</v>
          </cell>
          <cell r="B206" t="str">
            <v>CABLE TRAY (PUNCH)분체도장</v>
          </cell>
          <cell r="C206" t="str">
            <v>300Wx100Hx1.2t</v>
          </cell>
          <cell r="D206" t="str">
            <v>m</v>
          </cell>
          <cell r="E206">
            <v>21110</v>
          </cell>
          <cell r="F206">
            <v>860</v>
          </cell>
          <cell r="G206">
            <v>18990</v>
          </cell>
          <cell r="H206">
            <v>928</v>
          </cell>
          <cell r="K206">
            <v>18990</v>
          </cell>
        </row>
        <row r="207">
          <cell r="A207" t="str">
            <v>CABLE TRAY (PUNCH)분체도장600Wx100Hx1.2t</v>
          </cell>
          <cell r="B207" t="str">
            <v>CABLE TRAY (PUNCH)분체도장</v>
          </cell>
          <cell r="C207" t="str">
            <v>600Wx100Hx1.2t</v>
          </cell>
          <cell r="D207" t="str">
            <v>m</v>
          </cell>
          <cell r="E207">
            <v>30390</v>
          </cell>
          <cell r="F207">
            <v>860</v>
          </cell>
          <cell r="G207">
            <v>27350</v>
          </cell>
          <cell r="H207">
            <v>928</v>
          </cell>
          <cell r="K207">
            <v>27350</v>
          </cell>
        </row>
        <row r="208">
          <cell r="A208" t="str">
            <v>JOINER SET300W</v>
          </cell>
          <cell r="B208" t="str">
            <v>JOINER SET</v>
          </cell>
          <cell r="C208" t="str">
            <v>300W</v>
          </cell>
          <cell r="D208" t="str">
            <v>EA</v>
          </cell>
          <cell r="E208">
            <v>2140</v>
          </cell>
          <cell r="F208">
            <v>860</v>
          </cell>
          <cell r="G208">
            <v>1920</v>
          </cell>
          <cell r="H208">
            <v>928</v>
          </cell>
          <cell r="K208">
            <v>1920</v>
          </cell>
        </row>
        <row r="209">
          <cell r="A209" t="str">
            <v>JOINER SET600W</v>
          </cell>
          <cell r="B209" t="str">
            <v>JOINER SET</v>
          </cell>
          <cell r="C209" t="str">
            <v>600W</v>
          </cell>
          <cell r="D209" t="str">
            <v>EA</v>
          </cell>
          <cell r="E209">
            <v>4560</v>
          </cell>
          <cell r="F209">
            <v>860</v>
          </cell>
          <cell r="G209">
            <v>4100</v>
          </cell>
          <cell r="H209">
            <v>928</v>
          </cell>
          <cell r="K209">
            <v>4100</v>
          </cell>
        </row>
        <row r="210">
          <cell r="A210" t="str">
            <v>BEND (90˚)300W</v>
          </cell>
          <cell r="B210" t="str">
            <v>BEND (90˚)</v>
          </cell>
          <cell r="C210" t="str">
            <v>300W</v>
          </cell>
          <cell r="D210" t="str">
            <v>EA</v>
          </cell>
          <cell r="E210">
            <v>25240</v>
          </cell>
          <cell r="F210">
            <v>860</v>
          </cell>
          <cell r="G210">
            <v>17810</v>
          </cell>
          <cell r="H210">
            <v>928</v>
          </cell>
          <cell r="K210">
            <v>17810</v>
          </cell>
        </row>
        <row r="211">
          <cell r="A211" t="str">
            <v>BEND (90˚)600W</v>
          </cell>
          <cell r="B211" t="str">
            <v>BEND (90˚)</v>
          </cell>
          <cell r="C211" t="str">
            <v>600W</v>
          </cell>
          <cell r="D211" t="str">
            <v>EA</v>
          </cell>
          <cell r="E211">
            <v>48710</v>
          </cell>
          <cell r="F211">
            <v>860</v>
          </cell>
          <cell r="G211">
            <v>34370</v>
          </cell>
          <cell r="H211">
            <v>928</v>
          </cell>
          <cell r="K211">
            <v>34370</v>
          </cell>
        </row>
        <row r="212">
          <cell r="A212" t="str">
            <v>TEE300W</v>
          </cell>
          <cell r="B212" t="str">
            <v>TEE</v>
          </cell>
          <cell r="C212" t="str">
            <v>300W</v>
          </cell>
          <cell r="D212" t="str">
            <v>EA</v>
          </cell>
          <cell r="E212">
            <v>32390</v>
          </cell>
          <cell r="F212">
            <v>860</v>
          </cell>
          <cell r="G212">
            <v>22850</v>
          </cell>
          <cell r="H212">
            <v>928</v>
          </cell>
          <cell r="K212">
            <v>22850</v>
          </cell>
        </row>
        <row r="213">
          <cell r="A213" t="str">
            <v>TEE600W</v>
          </cell>
          <cell r="B213" t="str">
            <v>TEE</v>
          </cell>
          <cell r="C213" t="str">
            <v>600W</v>
          </cell>
          <cell r="D213" t="str">
            <v>EA</v>
          </cell>
          <cell r="E213">
            <v>60400</v>
          </cell>
          <cell r="F213">
            <v>860</v>
          </cell>
          <cell r="G213">
            <v>42600</v>
          </cell>
          <cell r="H213">
            <v>928</v>
          </cell>
          <cell r="K213">
            <v>42600</v>
          </cell>
        </row>
        <row r="214">
          <cell r="A214" t="str">
            <v>REDUCER600W TO 300W</v>
          </cell>
          <cell r="B214" t="str">
            <v>REDUCER</v>
          </cell>
          <cell r="C214" t="str">
            <v>600W TO 300W</v>
          </cell>
          <cell r="D214" t="str">
            <v>EA</v>
          </cell>
          <cell r="E214">
            <v>21110</v>
          </cell>
          <cell r="F214">
            <v>860</v>
          </cell>
          <cell r="G214">
            <v>18990</v>
          </cell>
          <cell r="H214">
            <v>928</v>
          </cell>
          <cell r="K214">
            <v>18990</v>
          </cell>
        </row>
        <row r="215">
          <cell r="A215" t="str">
            <v>GROUNDING JUMPERWIRE</v>
          </cell>
          <cell r="B215" t="str">
            <v>GROUNDING JUMPER</v>
          </cell>
          <cell r="C215" t="str">
            <v>WIRE</v>
          </cell>
          <cell r="D215" t="str">
            <v>EA</v>
          </cell>
          <cell r="E215">
            <v>1800</v>
          </cell>
          <cell r="F215">
            <v>861</v>
          </cell>
          <cell r="G215">
            <v>1620</v>
          </cell>
          <cell r="H215">
            <v>928</v>
          </cell>
          <cell r="K215">
            <v>1620</v>
          </cell>
        </row>
        <row r="216">
          <cell r="A216" t="str">
            <v>SHANK BOLT/NUT(SUS) M6x12</v>
          </cell>
          <cell r="B216" t="str">
            <v>SHANK BOLT/NUT</v>
          </cell>
          <cell r="C216" t="str">
            <v>(SUS) M6x12</v>
          </cell>
          <cell r="D216" t="str">
            <v>SET</v>
          </cell>
          <cell r="E216">
            <v>300</v>
          </cell>
          <cell r="F216">
            <v>861</v>
          </cell>
          <cell r="G216">
            <v>270</v>
          </cell>
          <cell r="H216">
            <v>928</v>
          </cell>
          <cell r="K216">
            <v>270</v>
          </cell>
        </row>
        <row r="217">
          <cell r="A217" t="str">
            <v>BRACKET310L</v>
          </cell>
          <cell r="B217" t="str">
            <v>BRACKET</v>
          </cell>
          <cell r="C217" t="str">
            <v>310L</v>
          </cell>
          <cell r="D217" t="str">
            <v>EA</v>
          </cell>
          <cell r="E217">
            <v>13050</v>
          </cell>
          <cell r="F217">
            <v>860</v>
          </cell>
          <cell r="G217">
            <v>13050</v>
          </cell>
          <cell r="H217">
            <v>928</v>
          </cell>
          <cell r="K217">
            <v>13050</v>
          </cell>
        </row>
        <row r="218">
          <cell r="A218" t="str">
            <v>BRACKET610L</v>
          </cell>
          <cell r="B218" t="str">
            <v>BRACKET</v>
          </cell>
          <cell r="C218" t="str">
            <v>610L</v>
          </cell>
          <cell r="D218" t="str">
            <v>EA</v>
          </cell>
          <cell r="E218">
            <v>22420</v>
          </cell>
          <cell r="F218">
            <v>860</v>
          </cell>
          <cell r="G218">
            <v>22420</v>
          </cell>
          <cell r="H218">
            <v>928</v>
          </cell>
          <cell r="K218">
            <v>22420</v>
          </cell>
        </row>
        <row r="219">
          <cell r="A219" t="str">
            <v>HEX HEAD BOLT3/8"</v>
          </cell>
          <cell r="B219" t="str">
            <v>HEX HEAD BOLT</v>
          </cell>
          <cell r="C219" t="str">
            <v>3/8"</v>
          </cell>
          <cell r="D219" t="str">
            <v>EA</v>
          </cell>
          <cell r="E219">
            <v>1200</v>
          </cell>
          <cell r="F219">
            <v>860</v>
          </cell>
          <cell r="G219">
            <v>1200</v>
          </cell>
          <cell r="H219">
            <v>928</v>
          </cell>
          <cell r="K219">
            <v>1200</v>
          </cell>
        </row>
        <row r="220">
          <cell r="A220" t="str">
            <v>CHANNEL SPRING NUT3/8"</v>
          </cell>
          <cell r="B220" t="str">
            <v>CHANNEL SPRING NUT</v>
          </cell>
          <cell r="C220" t="str">
            <v>3/8"</v>
          </cell>
          <cell r="D220" t="str">
            <v>EA</v>
          </cell>
          <cell r="E220">
            <v>900</v>
          </cell>
          <cell r="F220">
            <v>865</v>
          </cell>
          <cell r="K220">
            <v>900</v>
          </cell>
        </row>
        <row r="221">
          <cell r="A221" t="str">
            <v>RACEWAY BODY70 x 40</v>
          </cell>
          <cell r="B221" t="str">
            <v>RACEWAY BODY</v>
          </cell>
          <cell r="C221" t="str">
            <v>70 x 40</v>
          </cell>
          <cell r="D221" t="str">
            <v>m</v>
          </cell>
          <cell r="E221">
            <v>2940</v>
          </cell>
          <cell r="F221">
            <v>861</v>
          </cell>
          <cell r="G221">
            <v>2500</v>
          </cell>
          <cell r="H221">
            <v>930</v>
          </cell>
          <cell r="K221">
            <v>2500</v>
          </cell>
        </row>
        <row r="222">
          <cell r="A222" t="str">
            <v>RACEWAY COVER70 x 40</v>
          </cell>
          <cell r="B222" t="str">
            <v>RACEWAY COVER</v>
          </cell>
          <cell r="C222" t="str">
            <v>70 x 40</v>
          </cell>
          <cell r="D222" t="str">
            <v>m</v>
          </cell>
          <cell r="E222">
            <v>1350</v>
          </cell>
          <cell r="F222">
            <v>861</v>
          </cell>
          <cell r="G222">
            <v>1150</v>
          </cell>
          <cell r="H222">
            <v>930</v>
          </cell>
          <cell r="K222">
            <v>1150</v>
          </cell>
        </row>
        <row r="223">
          <cell r="A223" t="str">
            <v>JOINER70 x 40</v>
          </cell>
          <cell r="B223" t="str">
            <v>JOINER</v>
          </cell>
          <cell r="C223" t="str">
            <v>70 x 40</v>
          </cell>
          <cell r="D223" t="str">
            <v>EA</v>
          </cell>
          <cell r="E223">
            <v>1650</v>
          </cell>
          <cell r="F223">
            <v>861</v>
          </cell>
          <cell r="G223">
            <v>940</v>
          </cell>
          <cell r="H223">
            <v>930</v>
          </cell>
          <cell r="K223">
            <v>940</v>
          </cell>
        </row>
        <row r="224">
          <cell r="A224" t="str">
            <v>A형 행가70 x 40</v>
          </cell>
          <cell r="B224" t="str">
            <v>A형 행가</v>
          </cell>
          <cell r="C224" t="str">
            <v>70 x 40</v>
          </cell>
          <cell r="D224" t="str">
            <v>EA</v>
          </cell>
          <cell r="E224">
            <v>960</v>
          </cell>
          <cell r="F224">
            <v>861</v>
          </cell>
          <cell r="G224">
            <v>940</v>
          </cell>
          <cell r="H224">
            <v>930</v>
          </cell>
          <cell r="K224">
            <v>940</v>
          </cell>
        </row>
        <row r="225">
          <cell r="A225" t="str">
            <v>C형 행가70 x 40</v>
          </cell>
          <cell r="B225" t="str">
            <v>C형 행가</v>
          </cell>
          <cell r="C225" t="str">
            <v>70 x 40</v>
          </cell>
          <cell r="D225" t="str">
            <v>EA</v>
          </cell>
          <cell r="E225">
            <v>1960</v>
          </cell>
          <cell r="F225">
            <v>861</v>
          </cell>
          <cell r="K225">
            <v>1960</v>
          </cell>
        </row>
        <row r="226">
          <cell r="A226" t="str">
            <v>END CAP70 x 40</v>
          </cell>
          <cell r="B226" t="str">
            <v>END CAP</v>
          </cell>
          <cell r="C226" t="str">
            <v>70 x 40</v>
          </cell>
          <cell r="D226" t="str">
            <v>면</v>
          </cell>
          <cell r="E226">
            <v>740</v>
          </cell>
          <cell r="F226">
            <v>861</v>
          </cell>
          <cell r="G226">
            <v>680</v>
          </cell>
          <cell r="H226">
            <v>930</v>
          </cell>
          <cell r="K226">
            <v>680</v>
          </cell>
        </row>
        <row r="227">
          <cell r="A227" t="str">
            <v>ELBOW70 x 40</v>
          </cell>
          <cell r="B227" t="str">
            <v>ELBOW</v>
          </cell>
          <cell r="C227" t="str">
            <v>70 x 40</v>
          </cell>
          <cell r="D227" t="str">
            <v>면</v>
          </cell>
          <cell r="E227">
            <v>3730</v>
          </cell>
          <cell r="F227">
            <v>861</v>
          </cell>
          <cell r="G227">
            <v>1890</v>
          </cell>
          <cell r="H227">
            <v>930</v>
          </cell>
          <cell r="K227">
            <v>1890</v>
          </cell>
        </row>
        <row r="228">
          <cell r="A228" t="str">
            <v>JUNCTION BOX"L" 형</v>
          </cell>
          <cell r="B228" t="str">
            <v>JUNCTION BOX</v>
          </cell>
          <cell r="C228" t="str">
            <v>"L" 형</v>
          </cell>
          <cell r="D228" t="str">
            <v>장</v>
          </cell>
          <cell r="E228">
            <v>3690</v>
          </cell>
          <cell r="F228">
            <v>861</v>
          </cell>
          <cell r="G228">
            <v>3600</v>
          </cell>
          <cell r="H228">
            <v>930</v>
          </cell>
          <cell r="K228">
            <v>3600</v>
          </cell>
        </row>
        <row r="229">
          <cell r="A229" t="str">
            <v>JUNCTION BOX"I" 형</v>
          </cell>
          <cell r="B229" t="str">
            <v>JUNCTION BOX</v>
          </cell>
          <cell r="C229" t="str">
            <v>"I" 형</v>
          </cell>
          <cell r="D229" t="str">
            <v>EA</v>
          </cell>
          <cell r="E229">
            <v>3690</v>
          </cell>
          <cell r="F229">
            <v>861</v>
          </cell>
          <cell r="G229">
            <v>3600</v>
          </cell>
          <cell r="H229">
            <v>930</v>
          </cell>
          <cell r="K229">
            <v>3600</v>
          </cell>
        </row>
        <row r="230">
          <cell r="A230" t="str">
            <v>JUNCTION BOX"T" 형</v>
          </cell>
          <cell r="B230" t="str">
            <v>JUNCTION BOX</v>
          </cell>
          <cell r="C230" t="str">
            <v>"T" 형</v>
          </cell>
          <cell r="D230" t="str">
            <v>EA</v>
          </cell>
          <cell r="E230">
            <v>4480</v>
          </cell>
          <cell r="F230">
            <v>861</v>
          </cell>
          <cell r="G230">
            <v>4250</v>
          </cell>
          <cell r="H230">
            <v>930</v>
          </cell>
          <cell r="K230">
            <v>4250</v>
          </cell>
        </row>
        <row r="231">
          <cell r="A231" t="str">
            <v>JUNCTION BOX"+" 형</v>
          </cell>
          <cell r="B231" t="str">
            <v>JUNCTION BOX</v>
          </cell>
          <cell r="C231" t="str">
            <v>"+" 형</v>
          </cell>
          <cell r="D231" t="str">
            <v>EA</v>
          </cell>
          <cell r="E231">
            <v>5260</v>
          </cell>
          <cell r="F231">
            <v>861</v>
          </cell>
          <cell r="G231">
            <v>4900</v>
          </cell>
          <cell r="H231">
            <v>930</v>
          </cell>
          <cell r="K231">
            <v>4900</v>
          </cell>
        </row>
        <row r="232">
          <cell r="A232" t="str">
            <v>BOX CONNECTOR</v>
          </cell>
          <cell r="B232" t="str">
            <v>BOX CONNECTOR</v>
          </cell>
          <cell r="D232" t="str">
            <v>EA</v>
          </cell>
          <cell r="E232">
            <v>1560</v>
          </cell>
          <cell r="F232">
            <v>861</v>
          </cell>
          <cell r="G232">
            <v>1200</v>
          </cell>
          <cell r="H232">
            <v>930</v>
          </cell>
          <cell r="K232">
            <v>1200</v>
          </cell>
        </row>
        <row r="233">
          <cell r="A233" t="str">
            <v>JOINT BOX</v>
          </cell>
          <cell r="B233" t="str">
            <v>JOINT BOX</v>
          </cell>
          <cell r="D233" t="str">
            <v>EA</v>
          </cell>
          <cell r="E233">
            <v>2240</v>
          </cell>
          <cell r="F233">
            <v>861</v>
          </cell>
          <cell r="G233">
            <v>1360</v>
          </cell>
          <cell r="H233">
            <v>930</v>
          </cell>
          <cell r="K233">
            <v>1360</v>
          </cell>
        </row>
        <row r="234">
          <cell r="A234" t="str">
            <v>CODER CLAMP</v>
          </cell>
          <cell r="B234" t="str">
            <v>CODER CLAMP</v>
          </cell>
          <cell r="D234" t="str">
            <v>EA</v>
          </cell>
          <cell r="E234">
            <v>360</v>
          </cell>
          <cell r="F234">
            <v>861</v>
          </cell>
          <cell r="K234">
            <v>360</v>
          </cell>
        </row>
        <row r="235">
          <cell r="A235" t="str">
            <v>기구용 금구"B" 형</v>
          </cell>
          <cell r="B235" t="str">
            <v>기구용 금구</v>
          </cell>
          <cell r="C235" t="str">
            <v>"B" 형</v>
          </cell>
          <cell r="D235" t="str">
            <v>EA</v>
          </cell>
          <cell r="E235">
            <v>500</v>
          </cell>
          <cell r="F235">
            <v>861</v>
          </cell>
          <cell r="G235">
            <v>430</v>
          </cell>
          <cell r="H235">
            <v>930</v>
          </cell>
          <cell r="K235">
            <v>430</v>
          </cell>
        </row>
        <row r="236">
          <cell r="A236" t="str">
            <v>OUTLET BOXS/W 54mm</v>
          </cell>
          <cell r="B236" t="str">
            <v>OUTLET BOX</v>
          </cell>
          <cell r="C236" t="str">
            <v>S/W 54mm</v>
          </cell>
          <cell r="D236" t="str">
            <v>EA</v>
          </cell>
          <cell r="E236">
            <v>654</v>
          </cell>
          <cell r="F236">
            <v>857</v>
          </cell>
          <cell r="K236">
            <v>654</v>
          </cell>
        </row>
        <row r="237">
          <cell r="A237" t="str">
            <v>OUTLET BOX4각 54mm</v>
          </cell>
          <cell r="B237" t="str">
            <v>OUTLET BOX</v>
          </cell>
          <cell r="C237" t="str">
            <v>4각 54mm</v>
          </cell>
          <cell r="D237" t="str">
            <v>EA</v>
          </cell>
          <cell r="E237">
            <v>832</v>
          </cell>
          <cell r="F237">
            <v>857</v>
          </cell>
          <cell r="G237">
            <v>1160</v>
          </cell>
          <cell r="H237">
            <v>928</v>
          </cell>
          <cell r="K237">
            <v>832</v>
          </cell>
        </row>
        <row r="238">
          <cell r="A238" t="str">
            <v>OUTLET BOX8각 54mm</v>
          </cell>
          <cell r="B238" t="str">
            <v>OUTLET BOX</v>
          </cell>
          <cell r="C238" t="str">
            <v>8각 54mm</v>
          </cell>
          <cell r="D238" t="str">
            <v>EA</v>
          </cell>
          <cell r="E238">
            <v>714</v>
          </cell>
          <cell r="F238">
            <v>857</v>
          </cell>
          <cell r="G238">
            <v>460</v>
          </cell>
          <cell r="H238">
            <v>928</v>
          </cell>
          <cell r="K238">
            <v>460</v>
          </cell>
        </row>
        <row r="239">
          <cell r="A239" t="str">
            <v>박스커버S/W</v>
          </cell>
          <cell r="B239" t="str">
            <v>박스커버</v>
          </cell>
          <cell r="C239" t="str">
            <v>S/W</v>
          </cell>
          <cell r="D239" t="str">
            <v>EA</v>
          </cell>
          <cell r="E239">
            <v>211</v>
          </cell>
          <cell r="F239">
            <v>857</v>
          </cell>
          <cell r="K239">
            <v>211</v>
          </cell>
        </row>
        <row r="240">
          <cell r="A240" t="str">
            <v>박스커버4각</v>
          </cell>
          <cell r="B240" t="str">
            <v>박스커버</v>
          </cell>
          <cell r="C240" t="str">
            <v>4각</v>
          </cell>
          <cell r="D240" t="str">
            <v>EA</v>
          </cell>
          <cell r="E240">
            <v>238</v>
          </cell>
          <cell r="F240">
            <v>857</v>
          </cell>
          <cell r="G240">
            <v>150</v>
          </cell>
          <cell r="H240">
            <v>928</v>
          </cell>
          <cell r="K240">
            <v>150</v>
          </cell>
        </row>
        <row r="241">
          <cell r="A241" t="str">
            <v>박스커버8각</v>
          </cell>
          <cell r="B241" t="str">
            <v>박스커버</v>
          </cell>
          <cell r="C241" t="str">
            <v>8각</v>
          </cell>
          <cell r="D241" t="str">
            <v>EA</v>
          </cell>
          <cell r="E241">
            <v>238</v>
          </cell>
          <cell r="F241">
            <v>857</v>
          </cell>
          <cell r="G241">
            <v>190</v>
          </cell>
          <cell r="H241">
            <v>928</v>
          </cell>
          <cell r="K241">
            <v>190</v>
          </cell>
        </row>
        <row r="242">
          <cell r="A242" t="str">
            <v>노출박스 (방수형)16C  2방</v>
          </cell>
          <cell r="B242" t="str">
            <v>노출박스 (방수형)</v>
          </cell>
          <cell r="C242" t="str">
            <v>16C  2방</v>
          </cell>
          <cell r="D242" t="str">
            <v>EA</v>
          </cell>
          <cell r="E242">
            <v>2870</v>
          </cell>
          <cell r="F242">
            <v>859</v>
          </cell>
          <cell r="G242">
            <v>2280</v>
          </cell>
          <cell r="H242">
            <v>929</v>
          </cell>
          <cell r="K242">
            <v>2280</v>
          </cell>
        </row>
        <row r="243">
          <cell r="A243" t="str">
            <v>노출박스 (방수형)16C  3방</v>
          </cell>
          <cell r="B243" t="str">
            <v>노출박스 (방수형)</v>
          </cell>
          <cell r="C243" t="str">
            <v>16C  3방</v>
          </cell>
          <cell r="D243" t="str">
            <v>EA</v>
          </cell>
          <cell r="E243">
            <v>3034</v>
          </cell>
          <cell r="F243">
            <v>859</v>
          </cell>
          <cell r="G243">
            <v>2380</v>
          </cell>
          <cell r="H243">
            <v>929</v>
          </cell>
          <cell r="K243">
            <v>2380</v>
          </cell>
        </row>
        <row r="244">
          <cell r="A244" t="str">
            <v>노출박스 (방수형)22C  2방</v>
          </cell>
          <cell r="B244" t="str">
            <v>노출박스 (방수형)</v>
          </cell>
          <cell r="C244" t="str">
            <v>22C  2방</v>
          </cell>
          <cell r="D244" t="str">
            <v>EA</v>
          </cell>
          <cell r="E244">
            <v>2834</v>
          </cell>
          <cell r="F244">
            <v>859</v>
          </cell>
          <cell r="G244">
            <v>2490</v>
          </cell>
          <cell r="H244">
            <v>929</v>
          </cell>
          <cell r="K244">
            <v>2490</v>
          </cell>
        </row>
        <row r="245">
          <cell r="A245" t="str">
            <v>노출박스 (방수형)22C  3방</v>
          </cell>
          <cell r="B245" t="str">
            <v>노출박스 (방수형)</v>
          </cell>
          <cell r="C245" t="str">
            <v>22C  3방</v>
          </cell>
          <cell r="D245" t="str">
            <v>EA</v>
          </cell>
          <cell r="E245">
            <v>3030</v>
          </cell>
          <cell r="F245">
            <v>859</v>
          </cell>
          <cell r="G245">
            <v>2590</v>
          </cell>
          <cell r="H245">
            <v>929</v>
          </cell>
          <cell r="K245">
            <v>2590</v>
          </cell>
        </row>
        <row r="246">
          <cell r="A246" t="str">
            <v>노출박스 (방수형)28C  1방</v>
          </cell>
          <cell r="B246" t="str">
            <v>노출박스 (방수형)</v>
          </cell>
          <cell r="C246" t="str">
            <v>28C  1방</v>
          </cell>
          <cell r="D246" t="str">
            <v>EA</v>
          </cell>
          <cell r="E246">
            <v>4203</v>
          </cell>
          <cell r="F246">
            <v>859</v>
          </cell>
          <cell r="G246">
            <v>3630</v>
          </cell>
          <cell r="H246">
            <v>929</v>
          </cell>
          <cell r="K246">
            <v>3630</v>
          </cell>
        </row>
        <row r="247">
          <cell r="A247" t="str">
            <v>노출박스 (방수형)28C  2방</v>
          </cell>
          <cell r="B247" t="str">
            <v>노출박스 (방수형)</v>
          </cell>
          <cell r="C247" t="str">
            <v>28C  2방</v>
          </cell>
          <cell r="D247" t="str">
            <v>EA</v>
          </cell>
          <cell r="E247">
            <v>4594</v>
          </cell>
          <cell r="F247">
            <v>859</v>
          </cell>
          <cell r="G247">
            <v>3830</v>
          </cell>
          <cell r="H247">
            <v>929</v>
          </cell>
          <cell r="K247">
            <v>3830</v>
          </cell>
        </row>
        <row r="248">
          <cell r="A248" t="str">
            <v>노출박스 (방수형)28C  3방</v>
          </cell>
          <cell r="B248" t="str">
            <v>노출박스 (방수형)</v>
          </cell>
          <cell r="C248" t="str">
            <v>28C  3방</v>
          </cell>
          <cell r="D248" t="str">
            <v>EA</v>
          </cell>
          <cell r="E248">
            <v>4985</v>
          </cell>
          <cell r="F248">
            <v>859</v>
          </cell>
          <cell r="G248">
            <v>4460</v>
          </cell>
          <cell r="H248">
            <v>929</v>
          </cell>
          <cell r="K248">
            <v>4460</v>
          </cell>
        </row>
        <row r="249">
          <cell r="A249" t="str">
            <v>콘센트 (접지)2P-15A-250V-2구</v>
          </cell>
          <cell r="B249" t="str">
            <v>콘센트 (접지)</v>
          </cell>
          <cell r="C249" t="str">
            <v>2P-15A-250V-2구</v>
          </cell>
          <cell r="D249" t="str">
            <v>EA</v>
          </cell>
          <cell r="E249">
            <v>1364</v>
          </cell>
          <cell r="F249">
            <v>922</v>
          </cell>
          <cell r="G249">
            <v>1820</v>
          </cell>
          <cell r="H249">
            <v>981</v>
          </cell>
          <cell r="K249">
            <v>1364</v>
          </cell>
        </row>
        <row r="250">
          <cell r="A250" t="str">
            <v>콘센트 (접지)2P-15A-250V-1구</v>
          </cell>
          <cell r="B250" t="str">
            <v>콘센트 (접지)</v>
          </cell>
          <cell r="C250" t="str">
            <v>2P-15A-250V-1구</v>
          </cell>
          <cell r="D250" t="str">
            <v>EA</v>
          </cell>
          <cell r="E250">
            <v>1080</v>
          </cell>
          <cell r="F250">
            <v>922</v>
          </cell>
          <cell r="G250">
            <v>1440</v>
          </cell>
          <cell r="H250">
            <v>981</v>
          </cell>
          <cell r="K250">
            <v>1080</v>
          </cell>
        </row>
        <row r="251">
          <cell r="A251" t="str">
            <v>콘센트 (접지,방습커버)2P-15A-250V-1구</v>
          </cell>
          <cell r="B251" t="str">
            <v>콘센트 (접지,방습커버)</v>
          </cell>
          <cell r="C251" t="str">
            <v>2P-15A-250V-1구</v>
          </cell>
          <cell r="D251" t="str">
            <v>EA</v>
          </cell>
          <cell r="E251">
            <v>2084</v>
          </cell>
          <cell r="F251">
            <v>922</v>
          </cell>
          <cell r="G251">
            <v>2510</v>
          </cell>
          <cell r="H251">
            <v>981</v>
          </cell>
          <cell r="K251">
            <v>2084</v>
          </cell>
        </row>
        <row r="252">
          <cell r="A252" t="str">
            <v>콘센트 (접지,방수형)2P-15A-250V-1구</v>
          </cell>
          <cell r="B252" t="str">
            <v>콘센트 (접지,방수형)</v>
          </cell>
          <cell r="C252" t="str">
            <v>2P-15A-250V-1구</v>
          </cell>
          <cell r="D252" t="str">
            <v>EA</v>
          </cell>
          <cell r="E252">
            <v>12100</v>
          </cell>
          <cell r="F252">
            <v>922</v>
          </cell>
          <cell r="K252">
            <v>12100</v>
          </cell>
        </row>
        <row r="253">
          <cell r="A253" t="str">
            <v>(다이캐스트)</v>
          </cell>
          <cell r="B253" t="str">
            <v>(다이캐스트)</v>
          </cell>
        </row>
        <row r="254">
          <cell r="A254" t="str">
            <v>스위치 (WIDE형)1구-15A-250V</v>
          </cell>
          <cell r="B254" t="str">
            <v>스위치 (WIDE형)</v>
          </cell>
          <cell r="C254" t="str">
            <v>1구-15A-250V</v>
          </cell>
          <cell r="D254" t="str">
            <v>EA</v>
          </cell>
          <cell r="E254">
            <v>2082</v>
          </cell>
          <cell r="F254">
            <v>923</v>
          </cell>
          <cell r="G254">
            <v>2070</v>
          </cell>
          <cell r="H254">
            <v>981</v>
          </cell>
          <cell r="K254">
            <v>2070</v>
          </cell>
        </row>
        <row r="255">
          <cell r="A255" t="str">
            <v>스위치 (WIDE형)2구-15A-250V</v>
          </cell>
          <cell r="B255" t="str">
            <v>스위치 (WIDE형)</v>
          </cell>
          <cell r="C255" t="str">
            <v>2구-15A-250V</v>
          </cell>
          <cell r="D255" t="str">
            <v>EA</v>
          </cell>
          <cell r="E255">
            <v>2931</v>
          </cell>
          <cell r="F255">
            <v>923</v>
          </cell>
          <cell r="G255">
            <v>2970</v>
          </cell>
          <cell r="H255">
            <v>981</v>
          </cell>
          <cell r="K255">
            <v>2931</v>
          </cell>
        </row>
        <row r="256">
          <cell r="A256" t="str">
            <v>스위치 (WIDE형)3구-15A-250V</v>
          </cell>
          <cell r="B256" t="str">
            <v>스위치 (WIDE형)</v>
          </cell>
          <cell r="C256" t="str">
            <v>3구-15A-250V</v>
          </cell>
          <cell r="D256" t="str">
            <v>EA</v>
          </cell>
          <cell r="E256">
            <v>3780</v>
          </cell>
          <cell r="F256">
            <v>923</v>
          </cell>
          <cell r="G256">
            <v>3870</v>
          </cell>
          <cell r="H256">
            <v>981</v>
          </cell>
          <cell r="K256">
            <v>3780</v>
          </cell>
        </row>
        <row r="257">
          <cell r="A257" t="str">
            <v>스위치 (WIDE형)4구-15A-250V</v>
          </cell>
          <cell r="B257" t="str">
            <v>스위치 (WIDE형)</v>
          </cell>
          <cell r="C257" t="str">
            <v>4구-15A-250V</v>
          </cell>
          <cell r="D257" t="str">
            <v>EA</v>
          </cell>
          <cell r="E257">
            <v>7714</v>
          </cell>
          <cell r="F257">
            <v>923</v>
          </cell>
          <cell r="G257">
            <v>5940</v>
          </cell>
          <cell r="H257">
            <v>981</v>
          </cell>
          <cell r="K257">
            <v>5940</v>
          </cell>
        </row>
        <row r="258">
          <cell r="A258" t="str">
            <v>스위치 (WIDE형)3로-15A-250V</v>
          </cell>
          <cell r="B258" t="str">
            <v>스위치 (WIDE형)</v>
          </cell>
          <cell r="C258" t="str">
            <v>3로-15A-250V</v>
          </cell>
          <cell r="D258" t="str">
            <v>EA</v>
          </cell>
          <cell r="E258">
            <v>2313</v>
          </cell>
          <cell r="F258">
            <v>923</v>
          </cell>
          <cell r="G258">
            <v>2250</v>
          </cell>
          <cell r="H258">
            <v>981</v>
          </cell>
          <cell r="K258">
            <v>2250</v>
          </cell>
        </row>
        <row r="259">
          <cell r="A259" t="str">
            <v>연용스위치1구-15A-250V</v>
          </cell>
          <cell r="B259" t="str">
            <v>연용스위치</v>
          </cell>
          <cell r="C259" t="str">
            <v>1구-15A-250V</v>
          </cell>
          <cell r="D259" t="str">
            <v>EA</v>
          </cell>
          <cell r="E259">
            <v>2082</v>
          </cell>
          <cell r="F259">
            <v>923</v>
          </cell>
          <cell r="G259">
            <v>1260</v>
          </cell>
          <cell r="H259">
            <v>981</v>
          </cell>
          <cell r="K259">
            <v>1260</v>
          </cell>
        </row>
        <row r="260">
          <cell r="A260" t="str">
            <v>건설폐기물혼합폐기물</v>
          </cell>
          <cell r="B260" t="str">
            <v>건설폐기물</v>
          </cell>
          <cell r="C260" t="str">
            <v>혼합폐기물</v>
          </cell>
          <cell r="D260" t="str">
            <v>TON</v>
          </cell>
          <cell r="E260">
            <v>166500</v>
          </cell>
          <cell r="F260">
            <v>54</v>
          </cell>
          <cell r="G260">
            <v>166500</v>
          </cell>
          <cell r="H260">
            <v>122</v>
          </cell>
          <cell r="K260">
            <v>166500</v>
          </cell>
        </row>
        <row r="261">
          <cell r="A261" t="str">
            <v>고   철경량</v>
          </cell>
          <cell r="B261" t="str">
            <v>고   철</v>
          </cell>
          <cell r="C261" t="str">
            <v>경량</v>
          </cell>
          <cell r="D261" t="str">
            <v>kg</v>
          </cell>
          <cell r="E261">
            <v>94</v>
          </cell>
          <cell r="F261">
            <v>1191</v>
          </cell>
          <cell r="G261">
            <v>75</v>
          </cell>
          <cell r="H261">
            <v>1174</v>
          </cell>
          <cell r="K261">
            <v>94</v>
          </cell>
        </row>
        <row r="262">
          <cell r="A262" t="str">
            <v>고   동하품</v>
          </cell>
          <cell r="B262" t="str">
            <v>고   동</v>
          </cell>
          <cell r="C262" t="str">
            <v>하품</v>
          </cell>
          <cell r="D262" t="str">
            <v>kg</v>
          </cell>
          <cell r="E262">
            <v>1300</v>
          </cell>
          <cell r="F262">
            <v>1191</v>
          </cell>
          <cell r="G262">
            <v>1700</v>
          </cell>
          <cell r="H262">
            <v>1174</v>
          </cell>
          <cell r="K262">
            <v>1700</v>
          </cell>
        </row>
        <row r="263">
          <cell r="A263" t="str">
            <v>통로 유도등소형</v>
          </cell>
          <cell r="B263" t="str">
            <v>통로 유도등</v>
          </cell>
          <cell r="C263" t="str">
            <v>소형</v>
          </cell>
          <cell r="D263" t="str">
            <v>EA</v>
          </cell>
          <cell r="E263">
            <v>35000</v>
          </cell>
          <cell r="F263">
            <v>730</v>
          </cell>
          <cell r="G263">
            <v>35000</v>
          </cell>
          <cell r="H263">
            <v>1053</v>
          </cell>
          <cell r="K263">
            <v>35000</v>
          </cell>
        </row>
        <row r="264">
          <cell r="A264" t="str">
            <v>피난구 유도등소형</v>
          </cell>
          <cell r="B264" t="str">
            <v>피난구 유도등</v>
          </cell>
          <cell r="C264" t="str">
            <v>소형</v>
          </cell>
          <cell r="D264" t="str">
            <v>EA</v>
          </cell>
          <cell r="E264">
            <v>35000</v>
          </cell>
          <cell r="F264">
            <v>730</v>
          </cell>
          <cell r="G264">
            <v>30000</v>
          </cell>
          <cell r="H264">
            <v>1053</v>
          </cell>
          <cell r="K264">
            <v>30000</v>
          </cell>
        </row>
        <row r="265">
          <cell r="A265" t="str">
            <v>피난구 유도등중형</v>
          </cell>
          <cell r="B265" t="str">
            <v>피난구 유도등</v>
          </cell>
          <cell r="C265" t="str">
            <v>중형</v>
          </cell>
          <cell r="D265" t="str">
            <v>EA</v>
          </cell>
          <cell r="E265">
            <v>45000</v>
          </cell>
          <cell r="F265">
            <v>730</v>
          </cell>
          <cell r="G265">
            <v>45000</v>
          </cell>
          <cell r="H265">
            <v>1053</v>
          </cell>
          <cell r="K265">
            <v>45000</v>
          </cell>
        </row>
        <row r="266">
          <cell r="A266" t="str">
            <v>PULL BOX (용융도금)100x100x50x1.2t</v>
          </cell>
          <cell r="B266" t="str">
            <v>PULL BOX (용융도금)</v>
          </cell>
          <cell r="C266" t="str">
            <v>100x100x50x1.2t</v>
          </cell>
          <cell r="D266" t="str">
            <v>EA</v>
          </cell>
          <cell r="E266">
            <v>1400</v>
          </cell>
          <cell r="F266">
            <v>856</v>
          </cell>
          <cell r="G266">
            <v>1400</v>
          </cell>
          <cell r="H266">
            <v>929</v>
          </cell>
          <cell r="K266">
            <v>1400</v>
          </cell>
        </row>
        <row r="267">
          <cell r="A267" t="str">
            <v>PULL BOX (용융도금)150x150x100x1.2t</v>
          </cell>
          <cell r="B267" t="str">
            <v>PULL BOX (용융도금)</v>
          </cell>
          <cell r="C267" t="str">
            <v>150x150x100x1.2t</v>
          </cell>
          <cell r="D267" t="str">
            <v>EA</v>
          </cell>
          <cell r="E267">
            <v>2350</v>
          </cell>
          <cell r="F267">
            <v>856</v>
          </cell>
          <cell r="G267">
            <v>2330</v>
          </cell>
          <cell r="H267">
            <v>929</v>
          </cell>
          <cell r="K267">
            <v>2330</v>
          </cell>
        </row>
        <row r="268">
          <cell r="A268" t="str">
            <v>PULL BOX (용융도금)200x200x100x1.2t</v>
          </cell>
          <cell r="B268" t="str">
            <v>PULL BOX (용융도금)</v>
          </cell>
          <cell r="C268" t="str">
            <v>200x200x100x1.2t</v>
          </cell>
          <cell r="D268" t="str">
            <v>EA</v>
          </cell>
          <cell r="E268">
            <v>3440</v>
          </cell>
          <cell r="F268">
            <v>856</v>
          </cell>
          <cell r="G268">
            <v>3230</v>
          </cell>
          <cell r="H268">
            <v>929</v>
          </cell>
          <cell r="K268">
            <v>3230</v>
          </cell>
        </row>
        <row r="269">
          <cell r="A269" t="str">
            <v>PULL BOX (용융도금)250x250x150x1.2t</v>
          </cell>
          <cell r="B269" t="str">
            <v>PULL BOX (용융도금)</v>
          </cell>
          <cell r="C269" t="str">
            <v>250x250x150x1.2t</v>
          </cell>
          <cell r="D269" t="str">
            <v>EA</v>
          </cell>
          <cell r="E269">
            <v>5300</v>
          </cell>
          <cell r="F269">
            <v>856</v>
          </cell>
          <cell r="G269">
            <v>4800</v>
          </cell>
          <cell r="H269">
            <v>929</v>
          </cell>
          <cell r="K269">
            <v>4800</v>
          </cell>
        </row>
        <row r="270">
          <cell r="A270" t="str">
            <v>PULL BOX (용융도금)300x300x150x1.2t</v>
          </cell>
          <cell r="B270" t="str">
            <v>PULL BOX (용융도금)</v>
          </cell>
          <cell r="C270" t="str">
            <v>300x300x150x1.2t</v>
          </cell>
          <cell r="D270" t="str">
            <v>EA</v>
          </cell>
          <cell r="E270">
            <v>6200</v>
          </cell>
          <cell r="F270">
            <v>856</v>
          </cell>
          <cell r="G270">
            <v>6030</v>
          </cell>
          <cell r="H270">
            <v>929</v>
          </cell>
          <cell r="K270">
            <v>6030</v>
          </cell>
        </row>
        <row r="271">
          <cell r="A271" t="str">
            <v>PULL BOX (용융도금)600x600x400x1.2t</v>
          </cell>
          <cell r="B271" t="str">
            <v>PULL BOX (용융도금)</v>
          </cell>
          <cell r="C271" t="str">
            <v>600x600x400x1.2t</v>
          </cell>
          <cell r="D271" t="str">
            <v>EA</v>
          </cell>
          <cell r="E271">
            <v>34800</v>
          </cell>
          <cell r="F271">
            <v>856</v>
          </cell>
          <cell r="K271">
            <v>34800</v>
          </cell>
        </row>
        <row r="272">
          <cell r="A272" t="str">
            <v>상 표시찰Φ50x3t</v>
          </cell>
          <cell r="B272" t="str">
            <v>상 표시찰</v>
          </cell>
          <cell r="C272" t="str">
            <v>Φ50x3t</v>
          </cell>
          <cell r="D272" t="str">
            <v>EA</v>
          </cell>
          <cell r="K272">
            <v>1500</v>
          </cell>
        </row>
        <row r="273">
          <cell r="A273" t="str">
            <v>접속자 명찰60x60x0.5t</v>
          </cell>
          <cell r="B273" t="str">
            <v>접속자 명찰</v>
          </cell>
          <cell r="C273" t="str">
            <v>60x60x0.5t</v>
          </cell>
          <cell r="D273" t="str">
            <v>EA</v>
          </cell>
          <cell r="K273">
            <v>6000</v>
          </cell>
        </row>
        <row r="274">
          <cell r="A274" t="str">
            <v>이종 연결관Φ100</v>
          </cell>
          <cell r="B274" t="str">
            <v>이종 연결관</v>
          </cell>
          <cell r="C274" t="str">
            <v>Φ100</v>
          </cell>
          <cell r="D274" t="str">
            <v>EA</v>
          </cell>
          <cell r="K274">
            <v>3600</v>
          </cell>
        </row>
        <row r="275">
          <cell r="A275" t="str">
            <v>관로구 방수장치몸체 및 덮개 Φ100</v>
          </cell>
          <cell r="B275" t="str">
            <v>관로구 방수장치</v>
          </cell>
          <cell r="C275" t="str">
            <v>몸체 및 덮개 Φ100</v>
          </cell>
          <cell r="D275" t="str">
            <v>EA</v>
          </cell>
          <cell r="G275">
            <v>23600</v>
          </cell>
          <cell r="H275">
            <v>1003</v>
          </cell>
          <cell r="K275">
            <v>23600</v>
          </cell>
        </row>
        <row r="276">
          <cell r="A276" t="str">
            <v>환형노출박스(3방출)28C</v>
          </cell>
          <cell r="B276" t="str">
            <v>환형노출박스(3방출)</v>
          </cell>
          <cell r="C276" t="str">
            <v>28C</v>
          </cell>
          <cell r="D276" t="str">
            <v>EA</v>
          </cell>
          <cell r="G276">
            <v>4150</v>
          </cell>
          <cell r="H276">
            <v>929</v>
          </cell>
          <cell r="K276">
            <v>4150</v>
          </cell>
        </row>
        <row r="277">
          <cell r="A277" t="str">
            <v>환형노출박스(4방출)28C</v>
          </cell>
          <cell r="B277" t="str">
            <v>환형노출박스(4방출)</v>
          </cell>
          <cell r="C277" t="str">
            <v>28C</v>
          </cell>
          <cell r="D277" t="str">
            <v>EA</v>
          </cell>
          <cell r="G277">
            <v>4460</v>
          </cell>
          <cell r="H277">
            <v>929</v>
          </cell>
          <cell r="K277">
            <v>4460</v>
          </cell>
        </row>
        <row r="278">
          <cell r="A278" t="str">
            <v>CABLE DUCT (W/COVER)W600xH200</v>
          </cell>
          <cell r="B278" t="str">
            <v>CABLE DUCT (W/COVER)</v>
          </cell>
          <cell r="C278" t="str">
            <v>W600xH200</v>
          </cell>
          <cell r="D278" t="str">
            <v>m</v>
          </cell>
          <cell r="G278">
            <v>53680</v>
          </cell>
          <cell r="H278">
            <v>923</v>
          </cell>
          <cell r="K278">
            <v>53680</v>
          </cell>
        </row>
        <row r="279">
          <cell r="A279" t="str">
            <v>BRACKET310L</v>
          </cell>
          <cell r="B279" t="str">
            <v>BRACKET</v>
          </cell>
          <cell r="C279" t="str">
            <v>310L</v>
          </cell>
          <cell r="D279" t="str">
            <v>EA</v>
          </cell>
          <cell r="E279">
            <v>13050</v>
          </cell>
          <cell r="F279">
            <v>860</v>
          </cell>
          <cell r="G279">
            <v>13050</v>
          </cell>
          <cell r="H279">
            <v>928</v>
          </cell>
          <cell r="K279">
            <v>13050</v>
          </cell>
        </row>
        <row r="280">
          <cell r="A280" t="str">
            <v>주주(용융아연)Φ48x2.3t</v>
          </cell>
          <cell r="B280" t="str">
            <v>주주(용융아연)</v>
          </cell>
          <cell r="C280" t="str">
            <v>Φ48x2.3t</v>
          </cell>
          <cell r="D280" t="str">
            <v>m</v>
          </cell>
          <cell r="E280">
            <v>4150</v>
          </cell>
          <cell r="F280">
            <v>300</v>
          </cell>
          <cell r="G280">
            <v>4700</v>
          </cell>
          <cell r="H280" t="str">
            <v>46(부록)</v>
          </cell>
          <cell r="K280">
            <v>4150</v>
          </cell>
        </row>
        <row r="281">
          <cell r="A281" t="str">
            <v>후레임A형(용융아연)45x30x1.6</v>
          </cell>
          <cell r="B281" t="str">
            <v>후레임A형(용융아연)</v>
          </cell>
          <cell r="C281" t="str">
            <v>45x30x1.6</v>
          </cell>
          <cell r="D281" t="str">
            <v>m</v>
          </cell>
          <cell r="E281">
            <v>4520</v>
          </cell>
          <cell r="F281">
            <v>301</v>
          </cell>
          <cell r="G281">
            <v>4700</v>
          </cell>
          <cell r="H281" t="str">
            <v>46(부록)</v>
          </cell>
          <cell r="K281">
            <v>4520</v>
          </cell>
        </row>
        <row r="282">
          <cell r="A282" t="str">
            <v>주주캡(용융아연)Φ48</v>
          </cell>
          <cell r="B282" t="str">
            <v>주주캡(용융아연)</v>
          </cell>
          <cell r="C282" t="str">
            <v>Φ48</v>
          </cell>
          <cell r="D282" t="str">
            <v>EA</v>
          </cell>
          <cell r="E282">
            <v>380</v>
          </cell>
          <cell r="F282">
            <v>301</v>
          </cell>
          <cell r="G282">
            <v>400</v>
          </cell>
          <cell r="H282" t="str">
            <v>46(부록)</v>
          </cell>
          <cell r="K282">
            <v>380</v>
          </cell>
        </row>
        <row r="283">
          <cell r="A283" t="str">
            <v>연결판(용융아연)Φ45용</v>
          </cell>
          <cell r="B283" t="str">
            <v>연결판(용융아연)</v>
          </cell>
          <cell r="C283" t="str">
            <v>Φ45용</v>
          </cell>
          <cell r="D283" t="str">
            <v>EA</v>
          </cell>
          <cell r="E283">
            <v>750</v>
          </cell>
          <cell r="F283">
            <v>301</v>
          </cell>
          <cell r="G283">
            <v>570</v>
          </cell>
          <cell r="H283" t="str">
            <v>46(부록)</v>
          </cell>
          <cell r="K283">
            <v>570</v>
          </cell>
        </row>
        <row r="284">
          <cell r="A284" t="str">
            <v>횡선#8</v>
          </cell>
          <cell r="B284" t="str">
            <v>횡선</v>
          </cell>
          <cell r="C284" t="str">
            <v>#8</v>
          </cell>
          <cell r="D284" t="str">
            <v>m</v>
          </cell>
          <cell r="E284">
            <v>140</v>
          </cell>
          <cell r="F284">
            <v>305</v>
          </cell>
          <cell r="G284">
            <v>120</v>
          </cell>
          <cell r="H284" t="str">
            <v>46(부록)</v>
          </cell>
          <cell r="K284">
            <v>120</v>
          </cell>
        </row>
        <row r="285">
          <cell r="A285" t="str">
            <v>후레임고정판50x30</v>
          </cell>
          <cell r="B285" t="str">
            <v>후레임고정판</v>
          </cell>
          <cell r="C285" t="str">
            <v>50x30</v>
          </cell>
          <cell r="D285" t="str">
            <v>EA</v>
          </cell>
          <cell r="E285">
            <v>300</v>
          </cell>
          <cell r="F285">
            <v>305</v>
          </cell>
          <cell r="G285">
            <v>340</v>
          </cell>
          <cell r="H285" t="str">
            <v>46(부록)</v>
          </cell>
          <cell r="K285">
            <v>300</v>
          </cell>
        </row>
        <row r="286">
          <cell r="A286" t="str">
            <v>후레임고정 B/N9x100</v>
          </cell>
          <cell r="B286" t="str">
            <v>후레임고정 B/N</v>
          </cell>
          <cell r="C286" t="str">
            <v>9x100</v>
          </cell>
          <cell r="D286" t="str">
            <v>EA</v>
          </cell>
          <cell r="E286">
            <v>510</v>
          </cell>
          <cell r="F286">
            <v>305</v>
          </cell>
          <cell r="G286">
            <v>390</v>
          </cell>
          <cell r="H286" t="str">
            <v>46(부록)</v>
          </cell>
          <cell r="K286">
            <v>390</v>
          </cell>
        </row>
        <row r="287">
          <cell r="A287" t="str">
            <v>L형 B/NΦ6x75</v>
          </cell>
          <cell r="B287" t="str">
            <v>L형 B/N</v>
          </cell>
          <cell r="C287" t="str">
            <v>Φ6x75</v>
          </cell>
          <cell r="D287" t="str">
            <v>EA</v>
          </cell>
          <cell r="E287">
            <v>120</v>
          </cell>
          <cell r="F287">
            <v>305</v>
          </cell>
          <cell r="G287">
            <v>170</v>
          </cell>
          <cell r="H287" t="str">
            <v>46(부록)</v>
          </cell>
          <cell r="K287">
            <v>120</v>
          </cell>
        </row>
        <row r="288">
          <cell r="A288" t="str">
            <v>연결B/NΦ6x12</v>
          </cell>
          <cell r="B288" t="str">
            <v>연결B/N</v>
          </cell>
          <cell r="C288" t="str">
            <v>Φ6x12</v>
          </cell>
          <cell r="D288" t="str">
            <v>EA</v>
          </cell>
          <cell r="E288">
            <v>40</v>
          </cell>
          <cell r="F288">
            <v>305</v>
          </cell>
          <cell r="G288">
            <v>70</v>
          </cell>
          <cell r="H288" t="str">
            <v>46(부록)</v>
          </cell>
          <cell r="K288">
            <v>40</v>
          </cell>
        </row>
        <row r="289">
          <cell r="A289" t="str">
            <v>망고정 크립27x1</v>
          </cell>
          <cell r="B289" t="str">
            <v>망고정 크립</v>
          </cell>
          <cell r="C289" t="str">
            <v>27x1</v>
          </cell>
          <cell r="D289" t="str">
            <v>EA</v>
          </cell>
          <cell r="E289">
            <v>120</v>
          </cell>
          <cell r="F289">
            <v>305</v>
          </cell>
          <cell r="G289">
            <v>120</v>
          </cell>
          <cell r="H289" t="str">
            <v>46(부록)</v>
          </cell>
          <cell r="K289">
            <v>120</v>
          </cell>
        </row>
        <row r="290">
          <cell r="A290" t="str">
            <v>지주고정 B/NΦ8x25</v>
          </cell>
          <cell r="B290" t="str">
            <v>지주고정 B/N</v>
          </cell>
          <cell r="C290" t="str">
            <v>Φ8x25</v>
          </cell>
          <cell r="D290" t="str">
            <v>EA</v>
          </cell>
          <cell r="E290">
            <v>150</v>
          </cell>
          <cell r="F290">
            <v>305</v>
          </cell>
          <cell r="G290">
            <v>180</v>
          </cell>
          <cell r="H290" t="str">
            <v>46(부록)</v>
          </cell>
          <cell r="K290">
            <v>150</v>
          </cell>
        </row>
        <row r="291">
          <cell r="A291" t="str">
            <v>노출스위치박스(1개용)16C 1방</v>
          </cell>
          <cell r="B291" t="str">
            <v>노출스위치박스(1개용)</v>
          </cell>
          <cell r="C291" t="str">
            <v>16C 1방</v>
          </cell>
          <cell r="D291" t="str">
            <v>EA</v>
          </cell>
          <cell r="G291">
            <v>2070</v>
          </cell>
          <cell r="H291">
            <v>929</v>
          </cell>
          <cell r="K291">
            <v>2070</v>
          </cell>
        </row>
        <row r="292">
          <cell r="A292" t="str">
            <v>나 동 선38㎟</v>
          </cell>
          <cell r="B292" t="str">
            <v>나 동 선</v>
          </cell>
          <cell r="C292" t="str">
            <v>38㎟</v>
          </cell>
          <cell r="D292" t="str">
            <v>m</v>
          </cell>
          <cell r="E292">
            <v>1195</v>
          </cell>
          <cell r="F292">
            <v>842</v>
          </cell>
          <cell r="G292">
            <v>1209</v>
          </cell>
          <cell r="H292">
            <v>904</v>
          </cell>
          <cell r="K292">
            <v>1195</v>
          </cell>
        </row>
        <row r="293">
          <cell r="A293" t="str">
            <v>형광등기구보강대M바표준</v>
          </cell>
          <cell r="B293" t="str">
            <v>형광등기구보강대</v>
          </cell>
          <cell r="C293" t="str">
            <v>M바표준</v>
          </cell>
          <cell r="D293" t="str">
            <v>EA</v>
          </cell>
          <cell r="E293">
            <v>3900</v>
          </cell>
          <cell r="F293">
            <v>928</v>
          </cell>
          <cell r="G293">
            <v>3920</v>
          </cell>
          <cell r="H293">
            <v>387</v>
          </cell>
          <cell r="K293">
            <v>3900</v>
          </cell>
        </row>
        <row r="294">
          <cell r="A294" t="str">
            <v>와이어 콘넥타3.5㎟x2가닥</v>
          </cell>
          <cell r="B294" t="str">
            <v>와이어 콘넥타</v>
          </cell>
          <cell r="C294" t="str">
            <v>3.5㎟x2가닥</v>
          </cell>
          <cell r="D294" t="str">
            <v>EA</v>
          </cell>
          <cell r="E294">
            <v>112</v>
          </cell>
          <cell r="F294">
            <v>848</v>
          </cell>
          <cell r="G294">
            <v>112</v>
          </cell>
          <cell r="H294">
            <v>903</v>
          </cell>
          <cell r="K294">
            <v>112</v>
          </cell>
        </row>
        <row r="295">
          <cell r="A295" t="str">
            <v>후렉시블 콘넥타16C 방수</v>
          </cell>
          <cell r="B295" t="str">
            <v>후렉시블 콘넥타</v>
          </cell>
          <cell r="C295" t="str">
            <v>16C 방수</v>
          </cell>
          <cell r="D295" t="str">
            <v>EA</v>
          </cell>
          <cell r="E295">
            <v>880</v>
          </cell>
          <cell r="F295">
            <v>852</v>
          </cell>
          <cell r="G295">
            <v>930</v>
          </cell>
          <cell r="H295">
            <v>918</v>
          </cell>
          <cell r="K295">
            <v>880</v>
          </cell>
        </row>
        <row r="296">
          <cell r="A296" t="str">
            <v>전산볼트M14</v>
          </cell>
          <cell r="B296" t="str">
            <v>전산볼트</v>
          </cell>
          <cell r="C296" t="str">
            <v>M14</v>
          </cell>
          <cell r="D296" t="str">
            <v>EA</v>
          </cell>
          <cell r="E296">
            <v>1020</v>
          </cell>
          <cell r="F296">
            <v>91</v>
          </cell>
          <cell r="G296">
            <v>1025</v>
          </cell>
          <cell r="H296">
            <v>78</v>
          </cell>
          <cell r="K296">
            <v>1020</v>
          </cell>
        </row>
        <row r="297">
          <cell r="A297" t="str">
            <v>무늬강판6.0t</v>
          </cell>
          <cell r="B297" t="str">
            <v>무늬강판</v>
          </cell>
          <cell r="C297" t="str">
            <v>6.0t</v>
          </cell>
          <cell r="D297" t="str">
            <v>kg</v>
          </cell>
          <cell r="E297">
            <v>365</v>
          </cell>
          <cell r="F297">
            <v>61</v>
          </cell>
          <cell r="G297">
            <v>380</v>
          </cell>
          <cell r="H297">
            <v>53</v>
          </cell>
          <cell r="K297">
            <v>365</v>
          </cell>
        </row>
        <row r="298">
          <cell r="A298" t="str">
            <v>평강6.0t</v>
          </cell>
          <cell r="B298" t="str">
            <v>평강</v>
          </cell>
          <cell r="C298" t="str">
            <v>6.0t</v>
          </cell>
          <cell r="D298" t="str">
            <v>kg</v>
          </cell>
          <cell r="E298">
            <v>420</v>
          </cell>
          <cell r="F298">
            <v>45</v>
          </cell>
          <cell r="G298">
            <v>420</v>
          </cell>
          <cell r="H298">
            <v>44</v>
          </cell>
          <cell r="K298">
            <v>420</v>
          </cell>
        </row>
        <row r="299">
          <cell r="A299" t="str">
            <v>배전용 경완금75x75x9t</v>
          </cell>
          <cell r="B299" t="str">
            <v>배전용 경완금</v>
          </cell>
          <cell r="C299" t="str">
            <v>75x75x9t</v>
          </cell>
          <cell r="D299" t="str">
            <v>EA</v>
          </cell>
          <cell r="E299">
            <v>9800</v>
          </cell>
          <cell r="F299">
            <v>941</v>
          </cell>
          <cell r="G299">
            <v>9800</v>
          </cell>
          <cell r="H299">
            <v>1002</v>
          </cell>
          <cell r="K299">
            <v>9800</v>
          </cell>
        </row>
        <row r="300">
          <cell r="A300" t="str">
            <v>체인8Cx1000</v>
          </cell>
          <cell r="B300" t="str">
            <v>체인</v>
          </cell>
          <cell r="C300" t="str">
            <v>8Cx1000</v>
          </cell>
          <cell r="D300" t="str">
            <v>개</v>
          </cell>
          <cell r="G300">
            <v>2200</v>
          </cell>
          <cell r="H300">
            <v>814</v>
          </cell>
          <cell r="K300">
            <v>2200</v>
          </cell>
        </row>
        <row r="301">
          <cell r="A301" t="str">
            <v>기초콘크리트1:3:6</v>
          </cell>
          <cell r="B301" t="str">
            <v>기초콘크리트</v>
          </cell>
          <cell r="C301" t="str">
            <v>1:3:6</v>
          </cell>
          <cell r="D301" t="str">
            <v>㎥</v>
          </cell>
          <cell r="K301">
            <v>0</v>
          </cell>
        </row>
        <row r="302">
          <cell r="A302" t="str">
            <v>케이블표지시트300x250</v>
          </cell>
          <cell r="B302" t="str">
            <v>케이블표지시트</v>
          </cell>
          <cell r="C302" t="str">
            <v>300x250</v>
          </cell>
          <cell r="D302" t="str">
            <v>m</v>
          </cell>
          <cell r="E302">
            <v>250</v>
          </cell>
          <cell r="F302">
            <v>940</v>
          </cell>
          <cell r="G302">
            <v>250</v>
          </cell>
          <cell r="H302">
            <v>1004</v>
          </cell>
          <cell r="K302">
            <v>250</v>
          </cell>
        </row>
        <row r="303">
          <cell r="A303" t="str">
            <v>합판T=12mm(내수1급)</v>
          </cell>
          <cell r="B303" t="str">
            <v>합판</v>
          </cell>
          <cell r="C303" t="str">
            <v>T=12mm(내수1급)</v>
          </cell>
          <cell r="D303" t="str">
            <v>㎡</v>
          </cell>
          <cell r="E303">
            <v>6037</v>
          </cell>
          <cell r="F303">
            <v>480</v>
          </cell>
          <cell r="G303">
            <v>5434</v>
          </cell>
          <cell r="H303">
            <v>399</v>
          </cell>
          <cell r="K303">
            <v>5434</v>
          </cell>
        </row>
        <row r="304">
          <cell r="A304" t="str">
            <v>각재외송</v>
          </cell>
          <cell r="B304" t="str">
            <v>각재</v>
          </cell>
          <cell r="C304" t="str">
            <v>외송</v>
          </cell>
          <cell r="D304" t="str">
            <v>㎥</v>
          </cell>
          <cell r="E304">
            <v>239520</v>
          </cell>
          <cell r="F304">
            <v>139</v>
          </cell>
          <cell r="G304">
            <v>263473</v>
          </cell>
          <cell r="H304">
            <v>106</v>
          </cell>
          <cell r="K304">
            <v>239520</v>
          </cell>
        </row>
        <row r="305">
          <cell r="A305" t="str">
            <v>스트롱앵커3/8"</v>
          </cell>
          <cell r="B305" t="str">
            <v>스트롱앵커</v>
          </cell>
          <cell r="C305" t="str">
            <v>3/8"</v>
          </cell>
          <cell r="D305" t="str">
            <v>EA</v>
          </cell>
          <cell r="G305">
            <v>59</v>
          </cell>
          <cell r="H305">
            <v>77</v>
          </cell>
          <cell r="K305">
            <v>59</v>
          </cell>
        </row>
        <row r="306">
          <cell r="A306" t="str">
            <v>철선#8 (4.0mm)</v>
          </cell>
          <cell r="B306" t="str">
            <v>철선</v>
          </cell>
          <cell r="C306" t="str">
            <v>#8 (4.0mm)</v>
          </cell>
          <cell r="D306" t="str">
            <v>kg</v>
          </cell>
          <cell r="E306">
            <v>480</v>
          </cell>
          <cell r="F306">
            <v>66</v>
          </cell>
          <cell r="G306">
            <v>450</v>
          </cell>
          <cell r="H306">
            <v>70</v>
          </cell>
          <cell r="K306">
            <v>450</v>
          </cell>
        </row>
        <row r="307">
          <cell r="A307" t="str">
            <v>못N 75</v>
          </cell>
          <cell r="B307" t="str">
            <v>못</v>
          </cell>
          <cell r="C307" t="str">
            <v>N 75</v>
          </cell>
          <cell r="D307" t="str">
            <v>kg</v>
          </cell>
          <cell r="E307">
            <v>552</v>
          </cell>
          <cell r="F307">
            <v>69</v>
          </cell>
          <cell r="G307">
            <v>532</v>
          </cell>
          <cell r="H307">
            <v>70</v>
          </cell>
          <cell r="K307">
            <v>532</v>
          </cell>
        </row>
        <row r="308">
          <cell r="A308" t="str">
            <v>박리제중유</v>
          </cell>
          <cell r="B308" t="str">
            <v>박리제</v>
          </cell>
          <cell r="C308" t="str">
            <v>중유</v>
          </cell>
          <cell r="D308" t="str">
            <v>L</v>
          </cell>
          <cell r="E308">
            <v>900</v>
          </cell>
          <cell r="F308">
            <v>147</v>
          </cell>
          <cell r="G308">
            <v>1000</v>
          </cell>
          <cell r="H308">
            <v>110</v>
          </cell>
          <cell r="K308">
            <v>900</v>
          </cell>
        </row>
        <row r="309">
          <cell r="A309" t="str">
            <v>육각볼트M10x30mm</v>
          </cell>
          <cell r="B309" t="str">
            <v>육각볼트</v>
          </cell>
          <cell r="C309" t="str">
            <v>M10x30mm</v>
          </cell>
          <cell r="D309" t="str">
            <v>EA</v>
          </cell>
          <cell r="E309">
            <v>33</v>
          </cell>
          <cell r="F309">
            <v>90</v>
          </cell>
          <cell r="G309">
            <v>33</v>
          </cell>
          <cell r="H309">
            <v>73</v>
          </cell>
          <cell r="K309">
            <v>33</v>
          </cell>
        </row>
        <row r="310">
          <cell r="A310" t="str">
            <v>너트NUT-M10</v>
          </cell>
          <cell r="B310" t="str">
            <v>너트</v>
          </cell>
          <cell r="C310" t="str">
            <v>NUT-M10</v>
          </cell>
          <cell r="D310" t="str">
            <v>EA</v>
          </cell>
          <cell r="E310">
            <v>13.9</v>
          </cell>
          <cell r="F310">
            <v>94</v>
          </cell>
          <cell r="G310">
            <v>15.3</v>
          </cell>
          <cell r="H310">
            <v>79</v>
          </cell>
          <cell r="K310">
            <v>13.9</v>
          </cell>
        </row>
        <row r="311">
          <cell r="A311" t="str">
            <v>달대볼트Φ9x1000L</v>
          </cell>
          <cell r="B311" t="str">
            <v>달대볼트</v>
          </cell>
          <cell r="C311" t="str">
            <v>Φ9x1000L</v>
          </cell>
          <cell r="D311" t="str">
            <v>EA</v>
          </cell>
          <cell r="E311">
            <v>482</v>
          </cell>
          <cell r="F311">
            <v>379</v>
          </cell>
          <cell r="K311">
            <v>482</v>
          </cell>
        </row>
        <row r="312">
          <cell r="A312" t="str">
            <v>새들28C</v>
          </cell>
          <cell r="B312" t="str">
            <v>새들</v>
          </cell>
          <cell r="C312" t="str">
            <v>28C</v>
          </cell>
          <cell r="D312" t="str">
            <v>EA</v>
          </cell>
          <cell r="E312">
            <v>65</v>
          </cell>
          <cell r="F312">
            <v>851</v>
          </cell>
          <cell r="G312">
            <v>60</v>
          </cell>
          <cell r="H312">
            <v>919</v>
          </cell>
          <cell r="K312">
            <v>60</v>
          </cell>
        </row>
      </sheetData>
      <sheetData sheetId="1" refreshError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C104">
            <v>0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>
        <row r="4">
          <cell r="C4" t="str">
            <v>갱       부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2-1. 경관조명 내역총괄표"/>
      <sheetName val="철거산출근거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돌담교 상부수량"/>
      <sheetName val="SLAB&quot;1&quot;"/>
      <sheetName val="H-PILE수량집계"/>
      <sheetName val="단가"/>
      <sheetName val="수량-가로등"/>
      <sheetName val="말뚝지지력산정"/>
      <sheetName val="토적표"/>
      <sheetName val="단위수량"/>
      <sheetName val="가시설수량"/>
      <sheetName val="우수받이"/>
      <sheetName val="역T형교대(말뚝기초)"/>
      <sheetName val="기안"/>
      <sheetName val="일위대가9803"/>
      <sheetName val="단중표"/>
      <sheetName val="견적단가"/>
      <sheetName val="3BL공동구 수량"/>
      <sheetName val="기초단가"/>
      <sheetName val="중기손료"/>
      <sheetName val="산출근거"/>
      <sheetName val="총괄"/>
      <sheetName val="노임이"/>
      <sheetName val="실행철강하도"/>
      <sheetName val="수량산출"/>
      <sheetName val="공사개요"/>
      <sheetName val="산근"/>
      <sheetName val="설계예시"/>
      <sheetName val="설계명세서"/>
      <sheetName val="입력자료"/>
      <sheetName val="내역서1999.8최종"/>
      <sheetName val="내역서 제출"/>
      <sheetName val="1단계"/>
      <sheetName val="건축"/>
      <sheetName val="#REF"/>
      <sheetName val="해평견적"/>
      <sheetName val="테이블"/>
      <sheetName val="토목주소"/>
      <sheetName val="8.석축단위(H=1.5M)"/>
      <sheetName val="원가계산"/>
      <sheetName val="방음벽기초"/>
      <sheetName val="SAP_INPUT"/>
      <sheetName val="노무비단가"/>
      <sheetName val="2.토목공사"/>
      <sheetName val="개산공사비"/>
      <sheetName val="6PILE  (돌출)"/>
      <sheetName val="전기"/>
      <sheetName val="제원및배치"/>
      <sheetName val="철거산출근거"/>
      <sheetName val="정부노임단가"/>
      <sheetName val="CON'C"/>
      <sheetName val="자재단가"/>
      <sheetName val="노임단가"/>
      <sheetName val="소비자가"/>
      <sheetName val="건축내역"/>
      <sheetName val="데이타"/>
      <sheetName val="식재인부"/>
      <sheetName val="수목단가"/>
      <sheetName val="시설수량표"/>
      <sheetName val="식재수량표"/>
      <sheetName val="일위목록"/>
      <sheetName val="대림경상68억"/>
      <sheetName val="입찰안"/>
      <sheetName val="2호맨홀공제수량"/>
      <sheetName val="돌담교_상부수량"/>
      <sheetName val="CON기초"/>
      <sheetName val="내역표지"/>
      <sheetName val="POL6차-PIPING"/>
      <sheetName val="b_balju_cho"/>
      <sheetName val="BID"/>
      <sheetName val="2.가정단면"/>
      <sheetName val="단면치수"/>
      <sheetName val="데리네이타현황"/>
      <sheetName val="INPUT"/>
      <sheetName val="견적서"/>
      <sheetName val="원가&amp;하도급원가"/>
      <sheetName val="8.PILE  (돌출)"/>
      <sheetName val="6호기"/>
      <sheetName val="적용기준"/>
      <sheetName val="갑지(추정)"/>
      <sheetName val="노임,재료비"/>
      <sheetName val="T13(P68~72,78)"/>
      <sheetName val="Macro2"/>
      <sheetName val="년도별노임표"/>
      <sheetName val="중기목록표"/>
      <sheetName val="단가조사서"/>
      <sheetName val="터파기및재료"/>
      <sheetName val="안전장치"/>
      <sheetName val="공사비 증감 내역서"/>
      <sheetName val="갑지"/>
      <sheetName val="설계기준"/>
      <sheetName val="내역1"/>
      <sheetName val="Sheet3"/>
      <sheetName val="단가대비표"/>
      <sheetName val="날개벽수량표"/>
      <sheetName val="사급자재"/>
      <sheetName val="BOX-1510"/>
      <sheetName val="건물철거"/>
      <sheetName val="기타배수구조물깨기-단위수량"/>
      <sheetName val="건축명"/>
      <sheetName val="기계명"/>
      <sheetName val="전기명"/>
      <sheetName val="토목명"/>
      <sheetName val="신규보류입력"/>
      <sheetName val="이름정의"/>
      <sheetName val="입력"/>
      <sheetName val="초기화면"/>
      <sheetName val="사  업  비  수  지  예  산  서"/>
      <sheetName val="단가 및 재료비"/>
      <sheetName val="단가산출1"/>
      <sheetName val="단가산출2"/>
      <sheetName val="구체"/>
      <sheetName val="좌측날개벽"/>
      <sheetName val="우측날개벽"/>
      <sheetName val="예산명세서"/>
      <sheetName val="자료입력"/>
      <sheetName val="설명서 "/>
      <sheetName val="토목"/>
      <sheetName val="구조물철거타공정이월"/>
      <sheetName val="중동공구"/>
      <sheetName val="기계경비(시간당)"/>
      <sheetName val="램머"/>
      <sheetName val="집수정(600-700)"/>
      <sheetName val="교각계산"/>
      <sheetName val="내역을"/>
      <sheetName val="COPING"/>
      <sheetName val="7.PILE  (돌출)"/>
      <sheetName val="터파기단면도(보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환경기계공정표 (3)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값"/>
      <sheetName val="총괄내역서"/>
      <sheetName val="진주방향"/>
      <sheetName val="물가시세"/>
      <sheetName val="DATE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한강운반비"/>
      <sheetName val="일위대가 "/>
      <sheetName val="기계경비산출기준"/>
      <sheetName val="수량산출"/>
      <sheetName val="토공"/>
      <sheetName val="조건"/>
      <sheetName val="원가서"/>
      <sheetName val="건축2"/>
      <sheetName val="원가"/>
      <sheetName val="AS포장복구 "/>
      <sheetName val="전차선로 물량표"/>
      <sheetName val="#REF"/>
      <sheetName val="자재"/>
      <sheetName val="공통(20-91)"/>
      <sheetName val="장비집계"/>
      <sheetName val="노무"/>
      <sheetName val="가설공사비"/>
      <sheetName val="도로구조공사비"/>
      <sheetName val="도로토공공사비"/>
      <sheetName val="여수토공사비"/>
      <sheetName val="변수값"/>
      <sheetName val="중기상차"/>
      <sheetName val="AS복구"/>
      <sheetName val="중기터파기"/>
      <sheetName val="내역서"/>
      <sheetName val="견적"/>
      <sheetName val="문학간접"/>
      <sheetName val="간접"/>
      <sheetName val="단가대비표"/>
      <sheetName val="금액"/>
      <sheetName val="Total"/>
      <sheetName val="실행(ALT1)"/>
      <sheetName val="공사비산출내역"/>
      <sheetName val="별표집계"/>
      <sheetName val="BOJUNGGM"/>
      <sheetName val="연습"/>
      <sheetName val="실행(표지,갑,을)"/>
      <sheetName val="1차증가원가계산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수량산출서"/>
      <sheetName val="b_balju_cho"/>
      <sheetName val="nys"/>
      <sheetName val="기준액"/>
      <sheetName val="기초단가"/>
      <sheetName val="변경내역"/>
      <sheetName val="공사개요"/>
      <sheetName val="2003상반기노임기준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설계서(본관)"/>
      <sheetName val="제출내역 (2)"/>
      <sheetName val="결재판"/>
      <sheetName val="FB25JN"/>
      <sheetName val="가시설"/>
      <sheetName val="카렌스센터계량기설치공사"/>
      <sheetName val="관접합및부설"/>
      <sheetName val="단가"/>
      <sheetName val="2000.11월설계내역"/>
      <sheetName val="계정"/>
      <sheetName val="관급자재"/>
      <sheetName val="폐기물"/>
      <sheetName val="데리네이타현황"/>
      <sheetName val="전익자재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수목표준대가"/>
      <sheetName val="기본단가표"/>
      <sheetName val="계산서(곡선부)"/>
      <sheetName val="포장재료집계표"/>
      <sheetName val="단위단가"/>
      <sheetName val="제잡비계산"/>
      <sheetName val="부대내역"/>
      <sheetName val="LP-S"/>
      <sheetName val="경영"/>
      <sheetName val="98년"/>
      <sheetName val="실적"/>
      <sheetName val="자재단가조사표-수목"/>
      <sheetName val="구조물5월기성내역"/>
      <sheetName val="버스운행안내"/>
      <sheetName val="근태계획서"/>
      <sheetName val="예방접종계획"/>
      <sheetName val="세부내역"/>
      <sheetName val="자판실행"/>
      <sheetName val="일위산출"/>
      <sheetName val="WORK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건축"/>
      <sheetName val="시설물일위"/>
      <sheetName val="가설공사"/>
      <sheetName val="단가결정"/>
      <sheetName val="내역아"/>
      <sheetName val="울타리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2호맨홀공제수량"/>
      <sheetName val="건축-물가변동"/>
      <sheetName val="A-4"/>
      <sheetName val="기초입력 DATA"/>
      <sheetName val="계획금액"/>
      <sheetName val="삭제금지단가"/>
      <sheetName val="중기조종사 단위단가"/>
      <sheetName val="자재단가"/>
      <sheetName val="산출기초"/>
      <sheetName val="골조-APT 갑지"/>
      <sheetName val="표_재료"/>
      <sheetName val="자재단가2007.10"/>
      <sheetName val="자재단가2008.4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기준비용"/>
      <sheetName val="70%"/>
      <sheetName val="콘크스"/>
      <sheetName val="수목단가"/>
      <sheetName val="시설수량표"/>
      <sheetName val="식재수량표"/>
      <sheetName val="증감내역서"/>
      <sheetName val="참조 (2)"/>
      <sheetName val="실행대비"/>
      <sheetName val="소비자가"/>
      <sheetName val="입찰견적보고서"/>
      <sheetName val="원가계산"/>
      <sheetName val="원가계산 (2)"/>
      <sheetName val="용역비내역-진짜"/>
      <sheetName val="배수장토목공사비"/>
      <sheetName val="코드"/>
      <sheetName val="식재"/>
      <sheetName val="시설물"/>
      <sheetName val="식재출력용"/>
      <sheetName val="유지관리"/>
      <sheetName val="토사(PE)"/>
      <sheetName val="갈현동"/>
      <sheetName val="대비표"/>
      <sheetName val="설계예산서"/>
      <sheetName val="지급자재"/>
      <sheetName val="Sheet5"/>
      <sheetName val="가설건물"/>
      <sheetName val="설명서 "/>
      <sheetName val="토목"/>
      <sheetName val="터파기및재료"/>
      <sheetName val="직재"/>
      <sheetName val="재집"/>
      <sheetName val="Sheet1 (2)"/>
      <sheetName val="9811"/>
      <sheetName val="노임,재료비"/>
      <sheetName val="-치수표(곡선부)"/>
      <sheetName val="내역(APT)"/>
      <sheetName val="금액내역서"/>
      <sheetName val="결재갑지"/>
      <sheetName val="고유코드_설계"/>
      <sheetName val="원가data"/>
      <sheetName val="신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해외(원화)"/>
      <sheetName val="예산내역서"/>
      <sheetName val="총계"/>
      <sheetName val="시멘트"/>
      <sheetName val="물가대비표"/>
      <sheetName val="6-1. 관개량조서"/>
      <sheetName val="제경비적용기준"/>
      <sheetName val="공사자료입력"/>
      <sheetName val="기타 정보통신공사"/>
      <sheetName val="적용공정"/>
      <sheetName val="단가산출서"/>
      <sheetName val="1공구원가계산"/>
      <sheetName val="1공구원가계산서"/>
      <sheetName val="재료값"/>
      <sheetName val="3.바닥판  "/>
      <sheetName val="노임이"/>
      <sheetName val="Recovered_Sheet1"/>
      <sheetName val="수량계표"/>
      <sheetName val="전체"/>
      <sheetName val="설명"/>
      <sheetName val="기초코드"/>
      <sheetName val="설계"/>
      <sheetName val="골조시행"/>
      <sheetName val="전등설비"/>
      <sheetName val="중기사용료산출근거"/>
      <sheetName val="단가산출2"/>
      <sheetName val="단가 및 재료비"/>
      <sheetName val="BID"/>
      <sheetName val="이름표지정"/>
      <sheetName val="팔당터널(1공구)"/>
      <sheetName val="경비_원본"/>
      <sheetName val="106C0300"/>
      <sheetName val="제경비율"/>
      <sheetName val="소요자재"/>
      <sheetName val="노무산출서"/>
      <sheetName val="경비"/>
      <sheetName val="iec"/>
      <sheetName val="ks"/>
      <sheetName val="선로정수"/>
      <sheetName val="인건비 "/>
      <sheetName val="표지 (2)"/>
      <sheetName val="토목내역서"/>
      <sheetName val="평가데이터"/>
      <sheetName val="연결임시"/>
      <sheetName val="부대tu"/>
      <sheetName val="CON'C"/>
      <sheetName val="판매시설"/>
      <sheetName val="L_RPTB02_01"/>
      <sheetName val="플랜트 설치"/>
      <sheetName val="11-2.아파트내역"/>
      <sheetName val="30집계표"/>
      <sheetName val="기계경비"/>
      <sheetName val="조명시설"/>
      <sheetName val="참조(2)"/>
      <sheetName val="참조"/>
      <sheetName val="산출내역서집계표"/>
      <sheetName val="토목(대안)"/>
      <sheetName val="기계경비(시간당)"/>
      <sheetName val="램머"/>
      <sheetName val="세금자료"/>
      <sheetName val="말뚝지지력산정"/>
      <sheetName val="CC16-내역서"/>
      <sheetName val="빙장비사양"/>
      <sheetName val="장비사양"/>
      <sheetName val="아파트 내역"/>
      <sheetName val="설계총괄표"/>
      <sheetName val="공통가설"/>
      <sheetName val="CTEMCOST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입찰"/>
      <sheetName val="현경"/>
      <sheetName val="가감수량"/>
      <sheetName val="맨홀수량산출"/>
      <sheetName val="1안"/>
      <sheetName val="기초1"/>
      <sheetName val="일위"/>
      <sheetName val="INDEX  LIST"/>
      <sheetName val="건축내역서"/>
      <sheetName val="우수받이"/>
      <sheetName val="FOB발"/>
      <sheetName val="을-ATYPE"/>
      <sheetName val="평당공사비산정"/>
      <sheetName val="pier(각형)"/>
      <sheetName val="적용기준"/>
      <sheetName val="정화조방수미장"/>
      <sheetName val="도급"/>
      <sheetName val="노임단가표"/>
      <sheetName val="화성태안9공구내역(실행)"/>
      <sheetName val="설계내역서"/>
      <sheetName val="01"/>
      <sheetName val="장비경비"/>
      <sheetName val="인제내역"/>
      <sheetName val="타공종이기"/>
      <sheetName val="표  지"/>
      <sheetName val="시중노임단가"/>
      <sheetName val="BSD (2)"/>
      <sheetName val="EARTH"/>
      <sheetName val="산출(부하간선)"/>
      <sheetName val="JOIN(2span)"/>
      <sheetName val="바닥판"/>
      <sheetName val="주빔의 설계"/>
      <sheetName val="철근량산정및사용성검토"/>
      <sheetName val="입력DATA"/>
      <sheetName val="화장실"/>
      <sheetName val="참고사항"/>
      <sheetName val="근로자자료입력"/>
      <sheetName val="2000년1차"/>
      <sheetName val="2000전체분"/>
      <sheetName val="심사물량"/>
      <sheetName val="심사계산"/>
      <sheetName val="상부공철근집계(ABC)"/>
      <sheetName val="실행,원가 최종예상"/>
      <sheetName val="총괄표"/>
      <sheetName val="토공수량"/>
      <sheetName val="말고개터널조명전압강하"/>
      <sheetName val="아파트"/>
      <sheetName val="LOOKUP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설계명세서"/>
      <sheetName val="협력업체"/>
      <sheetName val="설계내역"/>
      <sheetName val="21301동"/>
      <sheetName val="공정표"/>
      <sheetName val="시점교대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적점"/>
      <sheetName val="공내역"/>
      <sheetName val="00노임기준"/>
      <sheetName val="배수장공사비명세서"/>
      <sheetName val="산출근거(복구)"/>
      <sheetName val="단가표"/>
      <sheetName val="에너지동"/>
      <sheetName val="지질조사"/>
      <sheetName val="골조물량"/>
      <sheetName val="1-4-2.관(약)"/>
      <sheetName val="Tool"/>
      <sheetName val="그림"/>
      <sheetName val="1-최종안"/>
      <sheetName val="사업분석-분양가결정"/>
      <sheetName val="내역갑지"/>
      <sheetName val="본사공가현황"/>
      <sheetName val="시공"/>
      <sheetName val="단가목록"/>
      <sheetName val="자재목록"/>
      <sheetName val="노임목록"/>
      <sheetName val="전기공사"/>
      <sheetName val="케이블트레이"/>
      <sheetName val="자재 집계표"/>
      <sheetName val="원가계산하도"/>
      <sheetName val="입찰안"/>
      <sheetName val="주공 갑지"/>
      <sheetName val="견적율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건설기계"/>
      <sheetName val="사급자재"/>
      <sheetName val="월별수입"/>
      <sheetName val="2공구하도급내역서"/>
      <sheetName val="날개벽"/>
      <sheetName val="암거단위"/>
      <sheetName val="횡 연장"/>
      <sheetName val="계정code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99노임기준"/>
      <sheetName val="구체"/>
      <sheetName val="좌측날개벽"/>
      <sheetName val="우측날개벽"/>
      <sheetName val="토목주소"/>
      <sheetName val="프랜트면허"/>
      <sheetName val="맨홀수량집계"/>
      <sheetName val="약품설비"/>
      <sheetName val="원가계산서구조조정"/>
      <sheetName val="98수문일위"/>
      <sheetName val="48일위(기존)"/>
      <sheetName val="내역서1999.8최종"/>
      <sheetName val="기본정보입력"/>
      <sheetName val="재료"/>
      <sheetName val="7월11일"/>
      <sheetName val="★도급내역(2공구)"/>
      <sheetName val="밸브설치"/>
      <sheetName val="기술자자료입력"/>
      <sheetName val="00상노임"/>
      <sheetName val="DATA1"/>
      <sheetName val="신표지1"/>
      <sheetName val="조내역"/>
      <sheetName val="배수내역"/>
      <sheetName val="예가표"/>
      <sheetName val="매립"/>
      <sheetName val="직접경비호표"/>
      <sheetName val="날개벽(시점좌측)"/>
      <sheetName val="설비내역서"/>
      <sheetName val="전기내역서"/>
      <sheetName val="내역(전체_금차)"/>
      <sheetName val="제경비_전체"/>
      <sheetName val="제경비_금차준공분"/>
      <sheetName val="COST"/>
      <sheetName val="램프"/>
      <sheetName val="개요"/>
      <sheetName val="인원"/>
      <sheetName val="관련자료입력"/>
      <sheetName val="1단계"/>
      <sheetName val="단가일람"/>
      <sheetName val="자재일람"/>
      <sheetName val="조경일람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정산산출서(배수판)"/>
      <sheetName val="일위집계(기존)"/>
      <sheetName val="DANGA"/>
      <sheetName val="안양동교 1안"/>
      <sheetName val="여과지동"/>
      <sheetName val="설계서"/>
      <sheetName val="부표총괄"/>
      <sheetName val="9509"/>
      <sheetName val="수정"/>
      <sheetName val="직원관련자료"/>
      <sheetName val="준공정산"/>
      <sheetName val="가로등"/>
      <sheetName val="실행"/>
      <sheetName val="현장식당(1)"/>
      <sheetName val="E.P.T수량산출서"/>
      <sheetName val="장비투입계획"/>
      <sheetName val="직원투입계획"/>
      <sheetName val="D-철근총괄"/>
      <sheetName val="Sheet4_x0000__x0000__x0000__x0000__x0000__x0000__x0000__x0010_[수목일위.XLS]가드레일산근_x0000_"/>
      <sheetName val="해평견적"/>
      <sheetName val="계측제어설비"/>
      <sheetName val="중기집계"/>
      <sheetName val="실행_ALT1_"/>
      <sheetName val="총괄 내역서"/>
      <sheetName val="구조물공"/>
      <sheetName val="부대공"/>
      <sheetName val="배수공"/>
      <sheetName val="포장공"/>
      <sheetName val="수목_바_주목_"/>
      <sheetName val="AL공사(원)"/>
      <sheetName val="총집계표"/>
      <sheetName val="코드표"/>
      <sheetName val="실행철강하도"/>
      <sheetName val="입력란"/>
      <sheetName val="97노임단가"/>
      <sheetName val="8설7발"/>
      <sheetName val="2.고용보험료산출근거"/>
      <sheetName val="계장 품셈표"/>
      <sheetName val="ABUT수량-A1"/>
      <sheetName val="기구조직"/>
      <sheetName val="H-PILE수량집계"/>
      <sheetName val="단위수량"/>
      <sheetName val="건설산출"/>
      <sheetName val="[수목일위.XLS]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4.설계예산내역서"/>
      <sheetName val="6.관급자재조서"/>
      <sheetName val="품신"/>
      <sheetName val="3.예정공정표"/>
      <sheetName val="7.청제공기계기구조서"/>
      <sheetName val="공사요율"/>
      <sheetName val="을"/>
      <sheetName val="단위수량산출서"/>
      <sheetName val="공사별 가중치 산출근거(토목)"/>
      <sheetName val="가중치근거(조경)"/>
      <sheetName val="공사별 가중치 산출근거(건축)"/>
      <sheetName val="현장관리비 산출내역"/>
      <sheetName val="단가및재료비"/>
      <sheetName val="중기사용료"/>
      <sheetName val="CABLE SIZE-1"/>
      <sheetName val="G.R300경비"/>
      <sheetName val="현장관리비"/>
      <sheetName val="경비내역(을)-1"/>
      <sheetName val="기본단가"/>
      <sheetName val="1"/>
      <sheetName val="2"/>
      <sheetName val="3"/>
      <sheetName val="4"/>
      <sheetName val="5"/>
      <sheetName val="차액보증"/>
      <sheetName val="6PILE  (돌출)"/>
      <sheetName val="토공사(흙막이)"/>
      <sheetName val="Macro2"/>
      <sheetName val="Macro1"/>
      <sheetName val="1_토공"/>
      <sheetName val="2_배수공"/>
      <sheetName val="3_구조물공"/>
      <sheetName val="4_포장공"/>
      <sheetName val="지주목_및_비료산출기준"/>
      <sheetName val="PACKING_LIST"/>
      <sheetName val="U-TYPE(1)"/>
      <sheetName val="개별직종노임단가(2005.1)"/>
      <sheetName val="구간산출"/>
      <sheetName val="지수"/>
      <sheetName val="내역(원)"/>
      <sheetName val="[수목일위.XLS]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조건표"/>
      <sheetName val="각사별공사비분개 "/>
      <sheetName val=" 상부공통집계(총괄)"/>
      <sheetName val="재정비직인"/>
      <sheetName val="패널"/>
      <sheetName val="세부내역서"/>
      <sheetName val="도로정위치부표"/>
      <sheetName val="DB구축"/>
      <sheetName val="도로조사부표"/>
      <sheetName val="재정비내역"/>
      <sheetName val="입력변수"/>
      <sheetName val="지적고시내역"/>
      <sheetName val="노임(1차)"/>
      <sheetName val="설계변경내역 98"/>
      <sheetName val="수량산출(음암)"/>
      <sheetName val="식재가격"/>
      <sheetName val="식재총괄"/>
      <sheetName val="쌍송교"/>
      <sheetName val="단가집"/>
      <sheetName val="배수통관(좌)"/>
      <sheetName val="공사진행"/>
      <sheetName val="경율산정"/>
      <sheetName val="직접노무비"/>
      <sheetName val="기계설비-물가변동"/>
      <sheetName val="토공사"/>
      <sheetName val="마산방향"/>
      <sheetName val="갑지(추정)"/>
      <sheetName val="설계변경총괄표(계산식)"/>
      <sheetName val="단가조사"/>
      <sheetName val="북제주원가"/>
      <sheetName val="자재⸀朋"/>
      <sheetName val="17__내역서갑지"/>
      <sheetName val="내_역_서"/>
      <sheetName val="일_위_대_가_표"/>
      <sheetName val="수_량_산_출_서"/>
      <sheetName val="참조_(2)"/>
      <sheetName val="2000_11월설계내역"/>
      <sheetName val="견적서"/>
      <sheetName val="FTRN20-총괄표"/>
      <sheetName val="잡비"/>
      <sheetName val="Sheet1_(2)"/>
      <sheetName val="중기조종사_단위단가"/>
      <sheetName val="원가계산_(2)"/>
      <sheetName val="9GNG운반"/>
      <sheetName val="본실행경비"/>
      <sheetName val="[수목일위.XLS]el\설계서\수목일︀ᇕ԰_x0000_缀_x0000__x0000__x0000_Ȁ"/>
      <sheetName val="도급내역"/>
      <sheetName val="[수목일위.XLS]el\설계서\수목일︀ᇕ԰_x0000_缀_x0000__x0000__x0000_焀"/>
      <sheetName val="백호우계수"/>
      <sheetName val="24.보증금"/>
      <sheetName val="경산"/>
      <sheetName val="단가산출1"/>
      <sheetName val="TYPE집계표"/>
      <sheetName val="개비온집계"/>
      <sheetName val="개비온 단위"/>
      <sheetName val="운반자료"/>
      <sheetName val="UPRI"/>
      <sheetName val="방수"/>
      <sheetName val="actual"/>
      <sheetName val="공사명입력"/>
      <sheetName val="철거산출근거"/>
      <sheetName val="상반기손익차2총괄"/>
      <sheetName val="2)관접합"/>
      <sheetName val="단계별내역 (2)"/>
      <sheetName val="대로근거"/>
      <sheetName val="중로근거"/>
      <sheetName val="토공연장"/>
      <sheetName val="4.고용보험"/>
      <sheetName val="3.고용보험료산출근거"/>
      <sheetName val="법면단"/>
      <sheetName val="석축설면"/>
      <sheetName val="법면설면"/>
      <sheetName val="석축단"/>
      <sheetName val="법면수집"/>
      <sheetName val="일위대가_(식재)"/>
      <sheetName val="구조물철거타공정이월"/>
      <sheetName val="갑지1"/>
      <sheetName val="단계별내역 (丵〒"/>
      <sheetName val="조명율표"/>
      <sheetName val="Sheet17"/>
      <sheetName val="세목전체"/>
      <sheetName val="유동표"/>
      <sheetName val="8.설치품셈"/>
      <sheetName val="교각1"/>
      <sheetName val="방지책개소별명세"/>
      <sheetName val="토공(우물통,기타) "/>
      <sheetName val="노무,재료"/>
      <sheetName val="위치조서"/>
      <sheetName val="단면가정"/>
      <sheetName val="설계조건"/>
      <sheetName val="1SPAN"/>
      <sheetName val="SG"/>
      <sheetName val="8.옥외᐀ባ혀腺԰_x0000_"/>
      <sheetName val="운반"/>
      <sheetName val="99노임단가"/>
      <sheetName val="TABLE DB"/>
      <sheetName val="쌍용 data base"/>
      <sheetName val="LD"/>
      <sheetName val="총괄변경내역서"/>
      <sheetName val="MOTOR"/>
      <sheetName val="수리보고서비"/>
      <sheetName val="방수-수량산출서"/>
      <sheetName val="견적단가"/>
      <sheetName val="비계공사"/>
      <sheetName val="참조M"/>
      <sheetName val="내역서 제출"/>
      <sheetName val="건축일위"/>
      <sheetName val="그라우팅일위"/>
      <sheetName val="자재耀퓬"/>
      <sheetName val="고시단가"/>
      <sheetName val="기본일위"/>
      <sheetName val="자재비"/>
      <sheetName val="취수탑"/>
      <sheetName val="실행간접비용"/>
      <sheetName val="변경-C"/>
      <sheetName val="기준"/>
      <sheetName val="FCM"/>
      <sheetName val="간접비"/>
      <sheetName val="노단"/>
      <sheetName val="내역표지"/>
      <sheetName val="마감물량"/>
      <sheetName val="el_설계서_수목일위.XLS_데이타"/>
      <sheetName val="el_설계서_수목일위.XLS"/>
      <sheetName val="예산갑지"/>
      <sheetName val="하중조건(평상시)"/>
      <sheetName val="DC-O-4-S(설명서)"/>
      <sheetName val="고압수량(철거)"/>
      <sheetName val="계획"/>
      <sheetName val="ITEM"/>
      <sheetName val="목록"/>
      <sheetName val="본실행_x0005__x0000_"/>
      <sheetName val="상촌터널실행"/>
      <sheetName val="양재동 고향생각"/>
      <sheetName val="건설기계사용료목록"/>
      <sheetName val="자재단가조사"/>
      <sheetName val="피해현황"/>
      <sheetName val="피해현황 (수량합계)"/>
      <sheetName val="가도공"/>
      <sheetName val="건축공사"/>
      <sheetName val="ⴭⴭⴭⴭ"/>
      <sheetName val="지수적용공사비내역서"/>
      <sheetName val="에너媀͖"/>
      <sheetName val="기술자관련자爈"/>
      <sheetName val="기술자관련자爇"/>
      <sheetName val="전체실행"/>
      <sheetName val="사업비변경내역(96.9단가)"/>
      <sheetName val="내역서(전기)"/>
      <sheetName val="자재코드"/>
      <sheetName val="조경일0"/>
      <sheetName val="기성내역"/>
      <sheetName val="1~9 하중계산"/>
      <sheetName val="실행내역서 "/>
      <sheetName val="기초입력_DATA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증감대비"/>
      <sheetName val="설계명세서-2"/>
      <sheetName val="VST재료산출"/>
      <sheetName val="시가지우회도로공내역서"/>
      <sheetName val="수지표"/>
      <sheetName val="주공 _x0005__x0000_"/>
      <sheetName val="동문건설"/>
      <sheetName val="구조"/>
      <sheetName val="인건비(10)"/>
      <sheetName val="공종별산출내역서"/>
      <sheetName val="COPING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주빔의_설계"/>
      <sheetName val="CABLE_SIZE-1"/>
      <sheetName val="1-4-2_관(약)"/>
      <sheetName val="자재_집계표"/>
      <sheetName val="횡_연장"/>
      <sheetName val="내역서1999_8최종"/>
      <sheetName val="공사비예산서(토목분)"/>
      <sheetName val="결과조달"/>
      <sheetName val="24.보증금(전신전화가입권)"/>
      <sheetName val="제잡비"/>
      <sheetName val="일위-1"/>
      <sheetName val="IHS"/>
      <sheetName val="Sheet6"/>
      <sheetName val="6.송금의뢰내역서"/>
      <sheetName val="기본설정"/>
      <sheetName val="1호인버트수량"/>
      <sheetName val="단면 (2)"/>
      <sheetName val="input"/>
      <sheetName val="안정계산"/>
      <sheetName val="단면검토"/>
      <sheetName val="기자재비"/>
      <sheetName val="견적대비표"/>
      <sheetName val="간선계산"/>
      <sheetName val="S0"/>
      <sheetName val="관리동"/>
      <sheetName val="하수급견적대비"/>
      <sheetName val="청제공기계일위대가"/>
      <sheetName val="토  공"/>
      <sheetName val="단가입력"/>
      <sheetName val="발주내역"/>
      <sheetName val="포장복구집계"/>
      <sheetName val="재료수량(1)"/>
      <sheetName val="대비"/>
      <sheetName val="세골재  T2 변경 현황"/>
      <sheetName val="일위2"/>
      <sheetName val="약품공급2"/>
      <sheetName val="동해title"/>
      <sheetName val="현장경비"/>
      <sheetName val="적격"/>
      <sheetName val="산근"/>
      <sheetName val="Sheet4_x0000__x0010_[수목일위.XLS]가드레일산근_x0000_耀_x000f_[수목일"/>
      <sheetName val="총괄집계표"/>
      <sheetName val="소방 하 내역"/>
      <sheetName val="5. 현장관리비(new) "/>
      <sheetName val="A LINE"/>
      <sheetName val="실행내역"/>
      <sheetName val="물량산출"/>
      <sheetName val="계정c԰_x0000_缀"/>
      <sheetName val="제안서입력"/>
      <sheetName val="A"/>
      <sheetName val="D"/>
      <sheetName val="일위대가단가표"/>
      <sheetName val="98지급계획"/>
      <sheetName val="품셈 "/>
      <sheetName val="현장경상비"/>
      <sheetName val="우측날개_x0005_"/>
      <sheetName val="우측날개畠"/>
      <sheetName val="원가蠀ᎊ찀ᎊ"/>
      <sheetName val="설계ᎃ"/>
      <sheetName val="일위대가목차"/>
      <sheetName val="기둥(원형)"/>
      <sheetName val="31.경비기본입력"/>
      <sheetName val="골막이(야매)"/>
      <sheetName val="내역을"/>
      <sheetName val="교량하부공"/>
      <sheetName val="계약서"/>
      <sheetName val="마감LIST-1"/>
      <sheetName val="터널조도"/>
      <sheetName val="C3"/>
      <sheetName val="슬래브"/>
      <sheetName val="AL공사ԯ_x0000_缀"/>
      <sheetName val="공사비명세서"/>
      <sheetName val="공사계획서"/>
      <sheetName val="경율산정.XLS"/>
      <sheetName val="군남내역서"/>
      <sheetName val="FAB별"/>
      <sheetName val="품셈집계표"/>
      <sheetName val="자재조사표"/>
      <sheetName val="5.2.6~7공사요율"/>
      <sheetName val="간선"/>
      <sheetName val="전압"/>
      <sheetName val="조도"/>
      <sheetName val="동력"/>
      <sheetName val="초기화면"/>
      <sheetName val="토공집계"/>
      <sheetName val="합의경상"/>
      <sheetName val="기준표"/>
      <sheetName val="토적집계"/>
      <sheetName val="JUCKEYK"/>
      <sheetName val="기계내역서"/>
      <sheetName val="입력자료"/>
      <sheetName val="P-산#1-1(WOWA1)"/>
      <sheetName val="설계예시"/>
      <sheetName val="시설물단가표"/>
      <sheetName val="노무비단가표"/>
      <sheetName val="용수량(생활용수)"/>
      <sheetName val="연결관암거"/>
      <sheetName val="예산명세서"/>
      <sheetName val="자료입력"/>
      <sheetName val="ELECTRIC"/>
      <sheetName val="수안보-MBR1"/>
      <sheetName val="빙축열"/>
      <sheetName val="일위대가(1)"/>
      <sheetName val="철근량산정및사용성검⩿"/>
      <sheetName val="일위대가(긴급전화)"/>
      <sheetName val="긴급전화(단가)"/>
      <sheetName val="과세내역(세부)"/>
      <sheetName val="장문교(대전)"/>
      <sheetName val="1.취수장"/>
      <sheetName val="관리,공감"/>
      <sheetName val="귀래 설계 공내역서"/>
      <sheetName val="공량(전기)"/>
      <sheetName val="단가적용(터널)"/>
      <sheetName val="단위가격"/>
      <sheetName val="단위가격_할증"/>
      <sheetName val="자재조사표(참고용)"/>
      <sheetName val="일반부표집계표"/>
      <sheetName val="내역서(기계)"/>
      <sheetName val="산출2-동력"/>
      <sheetName val="산출3-전등"/>
      <sheetName val="산출4-조명제어"/>
      <sheetName val="산출5-전열"/>
      <sheetName val="산출7-유도등"/>
      <sheetName val="총괄내역"/>
      <sheetName val="구헾"/>
      <sheetName val="품셈표"/>
      <sheetName val="옹벽"/>
      <sheetName val="001"/>
      <sheetName val="접합 및 부설 "/>
      <sheetName val="연동내역"/>
      <sheetName val="자단"/>
      <sheetName val="인공산출"/>
      <sheetName val="인부노임"/>
      <sheetName val="가스(내역)"/>
      <sheetName val="급여조견표"/>
      <sheetName val="[수목일위.XLS]el\설계서\수목일︀ᇕ԰_x0000_缀_x0000__x0000__x0000_Ԁ"/>
      <sheetName val="Summary"/>
      <sheetName val="6. 안전관리비"/>
      <sheetName val="품목납기"/>
      <sheetName val="단가(긴급전화)"/>
      <sheetName val="실행내역(10.13)"/>
      <sheetName val="도"/>
      <sheetName val="가설공사내역"/>
      <sheetName val="401"/>
      <sheetName val="소렀"/>
      <sheetName val="분석대장"/>
      <sheetName val="base"/>
      <sheetName val="협력丵⽙"/>
      <sheetName val="D-철근0_x0000_"/>
      <sheetName val="입출재고현황 (2)"/>
      <sheetName val="원가계헾】_x0005_"/>
      <sheetName val="N賃率-職"/>
      <sheetName val="직노"/>
      <sheetName val="구리토평1전기"/>
      <sheetName val="견적의뢰"/>
      <sheetName val="슬래브1"/>
      <sheetName val="Scenario"/>
      <sheetName val="실행철강렀቟"/>
      <sheetName val="자재 집_x0005__x0003_"/>
      <sheetName val="_x0000__x0003__x0000__x0004_"/>
      <sheetName val="안전시설"/>
      <sheetName val="산정표"/>
      <sheetName val="[수목일위.XLS]el\설계서\수목일위_XLS]데이타1"/>
      <sheetName val="1공구_단가_(정원)1"/>
      <sheetName val="1공구_단가_(산광)1"/>
      <sheetName val="조경일壀"/>
      <sheetName val="내역1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총집_x0005__x0000_"/>
      <sheetName val="공사비 증감 내역서"/>
      <sheetName val="관공일위대가"/>
      <sheetName val="토적표(2차기성)"/>
      <sheetName val="tggwan(mac)"/>
      <sheetName val="단가요약"/>
      <sheetName val="거래처등록"/>
      <sheetName val="참고자료"/>
      <sheetName val="은행코드"/>
      <sheetName val="가스내역"/>
      <sheetName val="카펫타일"/>
      <sheetName val="관련자료詈_x0015_"/>
      <sheetName val="G.R300경׃"/>
      <sheetName val="공사비׃⿓"/>
      <sheetName val="주공 ׃⿓"/>
      <sheetName val="공사비_x0010__x0000_"/>
      <sheetName val="현장관리׃"/>
      <sheetName val="입력데이터"/>
      <sheetName val="접속도로1"/>
      <sheetName val="회계코드"/>
      <sheetName val="공사코드"/>
      <sheetName val="관리부"/>
      <sheetName val="정산"/>
      <sheetName val="청구분"/>
      <sheetName val="총무부"/>
      <sheetName val="을지총괄"/>
      <sheetName val="세부窨_x0013_竬"/>
      <sheetName val="날개벽(시점좌_x0005__x0000_"/>
      <sheetName val="날개벽(시점좌僀_x0013_"/>
      <sheetName val="JUCK"/>
      <sheetName val="DATA-UPS"/>
      <sheetName val="SCHE"/>
      <sheetName val="자재단가비교표"/>
      <sheetName val="J直材4"/>
      <sheetName val="수량총"/>
      <sheetName val="토공총"/>
      <sheetName val="품셈"/>
      <sheetName val="예총"/>
      <sheetName val="I一般比"/>
      <sheetName val="BQ(실행)"/>
      <sheetName val="옹벽수량집계표"/>
      <sheetName val="1-4-2_관(약⠀"/>
      <sheetName val="전기실(고압)"/>
      <sheetName val="테이블"/>
      <sheetName val="8.석축단위(H=1.5M)"/>
      <sheetName val="개거산출내역"/>
      <sheetName val="식재일위"/>
      <sheetName val="급여준비"/>
      <sheetName val="개산공사비"/>
      <sheetName val="AL공사԰"/>
      <sheetName val="남양구조시험동"/>
      <sheetName val="단가조건(02년)"/>
      <sheetName val="수로BOX"/>
      <sheetName val="단가적용"/>
      <sheetName val="에԰_x0000_缀"/>
      <sheetName val="정렬"/>
      <sheetName val="원가계산서_x0005__x0000__x0000_"/>
      <sheetName val="A2"/>
      <sheetName val="대치판정"/>
      <sheetName val="Site Expenses"/>
      <sheetName val="데리려ଈ타현황"/>
      <sheetName val="전력"/>
      <sheetName val="1-4-_x0000__x0000__x0005__x0000_㳀ҙ"/>
      <sheetName val="토공실행"/>
      <sheetName val="등가관장표"/>
      <sheetName val="산출내역집계표"/>
      <sheetName val="2BOX본체"/>
      <sheetName val="1.설계조건"/>
      <sheetName val="08공임"/>
      <sheetName val="기중"/>
      <sheetName val="M-MG1"/>
      <sheetName val="건설剸_x001b_"/>
      <sheetName val="건설丵⼨"/>
      <sheetName val="건설夸'"/>
      <sheetName val="일위(시설)"/>
      <sheetName val="부대︀"/>
      <sheetName val="사업총괄"/>
      <sheetName val="guard(mac)"/>
      <sheetName val="1공구_단가_(용호)1"/>
      <sheetName val="간지_(2)1"/>
      <sheetName val="2공구_단가(인성)1"/>
      <sheetName val="woo(mac)"/>
      <sheetName val="7_계측제어"/>
      <sheetName val="6_동력"/>
      <sheetName val="13_방송공사"/>
      <sheetName val="우석문틀"/>
      <sheetName val="교대"/>
      <sheetName val="자재(원원+원대)"/>
      <sheetName val="냉천부속동"/>
      <sheetName val="본사인상전"/>
      <sheetName val="4_시방서롌቟"/>
      <sheetName val="14.TV공_x0005_"/>
      <sheetName val="제경집계"/>
      <sheetName val="G-IL"/>
      <sheetName val="BU"/>
      <sheetName val="IL"/>
      <sheetName val="EQ-R1"/>
      <sheetName val="기계경비시간당손료목록"/>
      <sheetName val="수원공매수"/>
      <sheetName val="00000"/>
      <sheetName val="가실행 내역서"/>
      <sheetName val="노임단가 (2)"/>
      <sheetName val="기초자료입력"/>
      <sheetName val="AV시스템"/>
      <sheetName val="배관배선내역"/>
      <sheetName val="본사공가᳈፜"/>
      <sheetName val="공사비집계표"/>
      <sheetName val="에너지_x0005_"/>
      <sheetName val="잡비계산"/>
      <sheetName val="실행내역서(DCU)"/>
      <sheetName val="BSD_(2)"/>
      <sheetName val="회사기헾】_x0005_"/>
      <sheetName val="회사기奐'妜"/>
      <sheetName val="산출집계"/>
      <sheetName val="1. 조명내역서(조명설치)"/>
      <sheetName val="2. 조명내역서(조명자재)"/>
      <sheetName val="일위대가집계표"/>
      <sheetName val="미사용현황"/>
      <sheetName val="코드시트"/>
      <sheetName val="사용자료"/>
      <sheetName val="중기단가"/>
      <sheetName val="5차설계"/>
      <sheetName val="대창토공"/>
      <sheetName val="포장집계"/>
      <sheetName val="포장연장"/>
      <sheetName val="포장수량"/>
      <sheetName val="견"/>
      <sheetName val="비목군분류일위"/>
      <sheetName val="전계가"/>
      <sheetName val="직접경비"/>
      <sheetName val="직접인건비"/>
      <sheetName val="토적표"/>
      <sheetName val="배수공수집"/>
      <sheetName val="가감수량(2호)"/>
      <sheetName val="맨홀수량산출(2호)"/>
      <sheetName val="48수량"/>
      <sheetName val="49일위"/>
      <sheetName val="22일위"/>
      <sheetName val="49수량"/>
      <sheetName val="공종별수량집계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개_x0005_"/>
      <sheetName val="청천내"/>
      <sheetName val="변화치수"/>
      <sheetName val="⠍⑎"/>
      <sheetName val="상부집계표"/>
      <sheetName val="원형1호맨홀토공수량"/>
      <sheetName val="송도(A3)-가야"/>
      <sheetName val="금융비용"/>
      <sheetName val="변경내역서"/>
      <sheetName val="신규일위목록"/>
      <sheetName val="교각계산"/>
      <sheetName val="도배공사언고"/>
      <sheetName val="구조_x0005__x0000_"/>
      <sheetName val="배수내_x0005_"/>
      <sheetName val="회사기_x0005__x0000_"/>
      <sheetName val="충주"/>
      <sheetName val="T13(P68~72,78)"/>
      <sheetName val="voucher"/>
      <sheetName val="원가계산서구조조ԯ"/>
      <sheetName val="원가계산서구조조ꠀ"/>
      <sheetName val="설계산출기怀"/>
      <sheetName val="노임변동률"/>
      <sheetName val="투찰내역"/>
      <sheetName val="우수공"/>
      <sheetName val="신항수로관조서"/>
      <sheetName val="신항용수로집계"/>
      <sheetName val="경비내역徸〒_x0005__x0000_"/>
      <sheetName val="회사기본자԰"/>
      <sheetName val="costing_CV"/>
      <sheetName val="Pipe"/>
      <sheetName val="3차준공"/>
      <sheetName val="h-013211-2"/>
      <sheetName val="수畸"/>
      <sheetName val="수膈"/>
      <sheetName val="현장관ↅ"/>
      <sheetName val="수_x0005_"/>
      <sheetName val="수僰"/>
      <sheetName val="본선토량운반계산서(1)0"/>
      <sheetName val="부산4"/>
      <sheetName val="일위稀_x001e_⩿"/>
      <sheetName val="현장관謀阪"/>
      <sheetName val="블럭 손익"/>
      <sheetName val="재무제표"/>
      <sheetName val="013199"/>
      <sheetName val="계수시트"/>
      <sheetName val="CBD-PRICE"/>
      <sheetName val="수窼"/>
      <sheetName val="Front"/>
      <sheetName val="wall"/>
      <sheetName val="실䈀"/>
      <sheetName val="참조자료"/>
      <sheetName val="el\설계서\수목일위_XLS]데이타"/>
      <sheetName val="el\설계서\수목일위_XLS"/>
      <sheetName val="el\설계서\수목일위_XLS]데이타1"/>
      <sheetName val="설계기준"/>
      <sheetName val="일위대가(가설)"/>
      <sheetName val="양촌면도평리"/>
      <sheetName val="J01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투찰금액"/>
      <sheetName val="직원투_x0000__x0000__x0005_"/>
      <sheetName val="정보"/>
      <sheetName val="인사자료총집계"/>
      <sheetName val="6동"/>
      <sheetName val="대총괄"/>
      <sheetName val="이름"/>
      <sheetName val="사업분석_x0000__x0000_Ԁ_x0000__x0000_㣾"/>
      <sheetName val="공사내역서"/>
      <sheetName val="견적기준"/>
      <sheetName val="(1)본선수량집계"/>
      <sheetName val="경상비"/>
      <sheetName val="연돌일위집계"/>
      <sheetName val="하부철근수량"/>
      <sheetName val="설֮㖮"/>
      <sheetName val="초"/>
      <sheetName val="월별수删"/>
      <sheetName val="지입집계"/>
      <sheetName val="주관사업"/>
      <sheetName val="AL공렀ず氀ぜ"/>
      <sheetName val="AL공렀♗氀♙"/>
      <sheetName val="주공墐;壜"/>
      <sheetName val="2)관渀㡷"/>
      <sheetName val="변경-㔀"/>
      <sheetName val="AL공蠀㥔㔀"/>
      <sheetName val="구분자"/>
      <sheetName val="예산서"/>
      <sheetName val="현장ᘀ᨜԰"/>
      <sheetName val="설계개요"/>
      <sheetName val="세부"/>
      <sheetName val="cable-data"/>
      <sheetName val="99노임기頀"/>
      <sheetName val="99노임기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총 원가계산"/>
      <sheetName val="통계연보"/>
      <sheetName val="4_시방서Ռ_x0000_"/>
      <sheetName val="D-䈀ᅪ԰_x0000_"/>
      <sheetName val="하중계산"/>
      <sheetName val="제품별"/>
      <sheetName val="설명서"/>
      <sheetName val="발주처렀቟԰_x0000_"/>
      <sheetName val="분전반계산서(석관)"/>
      <sheetName val="신︀"/>
      <sheetName val="2공구_단가(대_x0000__x0000_"/>
      <sheetName val="2공구_단가(대頀㙿"/>
      <sheetName val="참조-(1)"/>
      <sheetName val="좌측"/>
      <sheetName val="4차원가계산서"/>
      <sheetName val="수문일1"/>
      <sheetName val="상세"/>
      <sheetName val="골조공사"/>
      <sheetName val="설계내역서 "/>
      <sheetName val="2공구_단가(대동)1"/>
      <sheetName val="토공정보"/>
      <sheetName val="철_xdc00_"/>
      <sheetName val="철ᰀ"/>
      <sheetName val="평교-내역"/>
      <sheetName val="Factor"/>
      <sheetName val="단가헾⿚"/>
      <sheetName val="작성"/>
      <sheetName val="정공공사"/>
      <sheetName val="단가일丵"/>
      <sheetName val="변경내역대비표(2)"/>
      <sheetName val="단산"/>
      <sheetName val="명세"/>
      <sheetName val="일대"/>
      <sheetName val="횡배수관재료-"/>
      <sheetName val="계산서(직선부)"/>
      <sheetName val="콘크리트측구연장"/>
      <sheetName val="-배수구조물공토공"/>
      <sheetName val="일위대׈_x0000_缀_x0000__x0000_"/>
      <sheetName val="도급원가"/>
      <sheetName val="횡芸Â헾"/>
      <sheetName val="날개벽(시점԰_x0000_缀"/>
      <sheetName val="3차"/>
      <sheetName val="안정검토(온1)"/>
      <sheetName val="조명일위"/>
      <sheetName val="상호참고헾⾣"/>
      <sheetName val="1근거"/>
      <sheetName val="1.2 동력(철ᰀ፜"/>
      <sheetName val="단가일︀"/>
      <sheetName val="단가일_xd800_"/>
      <sheetName val="2006납품"/>
      <sheetName val="jobhist"/>
      <sheetName val="날개벽(犜&amp;狤&amp;䟣"/>
      <sheetName val="배수葇"/>
      <sheetName val="상호참고_x0005__x0000_"/>
      <sheetName val="현장_x0005__x0000_"/>
      <sheetName val="배수倀ᝰ"/>
      <sheetName val="날개벽(䟣⾄_x0005__x0000_"/>
      <sheetName val="단퀀ᙕᰀ"/>
      <sheetName val="단ԯ_x0000_缀"/>
      <sheetName val="잡철물"/>
      <sheetName val="단렀቟԰"/>
      <sheetName val="5_시방서(일반시방㔀቎"/>
      <sheetName val="CONCRETE"/>
      <sheetName val="99노임기렀"/>
      <sheetName val="분석"/>
      <sheetName val="ROOF(ALKALI)"/>
      <sheetName val="광공업조"/>
      <sheetName val="산徸⼷_x0005_"/>
      <sheetName val="기안"/>
      <sheetName val="산출명세"/>
      <sheetName val="단가표 "/>
      <sheetName val="48일㗅቎԰_x0000_缀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장비"/>
      <sheetName val="RAHMEN"/>
      <sheetName val="업무분장"/>
      <sheetName val="[수목일위.XLS][수목일위.XLS][수목일위.XLS]e"/>
      <sheetName val="[수목일위.XLS]el\설계서\_x0000__x0000_官_x0000__x0000__x0000_뿭"/>
      <sheetName val="04년부품"/>
      <sheetName val="차도조도계산"/>
      <sheetName val="임율"/>
      <sheetName val="연수동"/>
      <sheetName val="변동인원"/>
      <sheetName val="소야공정계획표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시도69호선 도로확포장 전기공사-선화.xlsx"/>
      <sheetName val="RangeObject"/>
      <sheetName val="8.PILE  (돌출)"/>
      <sheetName val="철집"/>
      <sheetName val="간지 (세)"/>
      <sheetName val="내역(전체_橂⾘_x0005_"/>
      <sheetName val="하자보증자Á"/>
      <sheetName val="암거(내역)"/>
      <sheetName val="가격자료"/>
      <sheetName val="6"/>
      <sheetName val="기본1"/>
      <sheetName val="수정일위대가"/>
      <sheetName val="인부노임단가"/>
      <sheetName val="환경기계공정표 (3)"/>
      <sheetName val="도급예산내역서총㔀቎"/>
      <sheetName val="도급예산내역서총/_x0000_"/>
      <sheetName val="도급예산내역서총︀㳕"/>
      <sheetName val="16_설계서용지(씀逖"/>
      <sheetName val="단가비교표(전기)"/>
      <sheetName val="부하계산서"/>
      <sheetName val="배수관집계"/>
      <sheetName val="장비일위대가2003상"/>
      <sheetName val="현장관리_x0005_"/>
      <sheetName val="공賌㥛퐀"/>
      <sheetName val="총砀⫵܃"/>
      <sheetName val="3차설계"/>
      <sheetName val="매堀"/>
      <sheetName val="총공비"/>
      <sheetName val="[수목일위.XLS][수목일위.XLS]el\설계서\수목일위"/>
      <sheetName val="규격 단가표"/>
      <sheetName val="재료비단가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정화조방_x0000__x0000__x0005_"/>
      <sheetName val="정화조방_x0000__x0000_ᅠ"/>
      <sheetName val="현금"/>
      <sheetName val="내역서1999.8최_x0005_"/>
      <sheetName val="3.하중산정4.지지력"/>
      <sheetName val="현장일보"/>
      <sheetName val="계정과목"/>
      <sheetName val="현장구분"/>
      <sheetName val="비계缀ᴪ"/>
      <sheetName val="비계ꀀ᩶"/>
      <sheetName val="정거장"/>
      <sheetName val="길내기"/>
      <sheetName val="5.자금이체명세서"/>
      <sheetName val="부_x0000__x0000_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산근缀"/>
      <sheetName val="용역비내역_진짜"/>
      <sheetName val="2공구_단가䈀ᅪ԰_x0000_"/>
      <sheetName val="2공구_단가렀቟԰_x0000_"/>
      <sheetName val="중간부"/>
      <sheetName val="집수정(600-700)"/>
      <sheetName val="기종별 합계"/>
      <sheetName val="공사"/>
      <sheetName val="재ﻇ"/>
      <sheetName val="ABUT수량-A㔀"/>
      <sheetName val="ABUT수량-Aԇ"/>
      <sheetName val="ABUT수량-Aက"/>
      <sheetName val="b_balju"/>
      <sheetName val="2000_11월씀ԯ_x0000_"/>
      <sheetName val="2000_11월ԯ_x0000_缀_x0000_"/>
      <sheetName val="1-최_x0005__x0000_"/>
      <sheetName val="날㔀੎"/>
      <sheetName val="산橂】"/>
      <sheetName val="산丵〒"/>
      <sheetName val="산헾】"/>
      <sheetName val="배수Ȁ腳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골조대비내역"/>
      <sheetName val="평가내역"/>
      <sheetName val="123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合成単価作成表-BLDG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상계견적"/>
      <sheetName val="발주내역서"/>
      <sheetName val="8설7︀"/>
      <sheetName val="48일위_x0005__x0000__x0000_"/>
      <sheetName val="바닥판(1)"/>
      <sheetName val="하자보증자_x0000_"/>
      <sheetName val="일위집계(苈)헾"/>
      <sheetName val="설계산출표︀"/>
      <sheetName val="상부공"/>
      <sheetName val="c_balju"/>
      <sheetName val="간접1"/>
      <sheetName val="개별직종노임단가(2005.1徸"/>
      <sheetName val="조도계산서 (도서)"/>
      <sheetName val="3련 BOX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18"/>
      <sheetName val="[수목일위.XLS][수목일위.XLS]el_______19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주공 _x0010__x0000_"/>
      <sheetName val="[수목일위.XLS][수목일위.XLS]el_______26"/>
      <sheetName val="[수목일위.XLS][수목일위.XLS]el_______27"/>
      <sheetName val="sw1"/>
      <sheetName val="[수목일위.XLS][수목일위.XLS]el_______24"/>
      <sheetName val="[수목일위.XLS][수목일위.XLS]el_______2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34"/>
      <sheetName val="[수목일위.XLS][수목일위.XLS]el_______35"/>
      <sheetName val="el\설계서\수목︀ᇕ԰_x0000_缀_x0000__x0000__x0000_䘀_xd802_"/>
      <sheetName val="정화조방수미㬁"/>
      <sheetName val="정화조방수미/"/>
      <sheetName val="도급예산내역서총︀ᇕ"/>
      <sheetName val="ABUT수량-A԰"/>
      <sheetName val="상호참ᰖ〚_x0005_"/>
      <sheetName val="에너_x0000__x0000_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자저"/>
      <sheetName val="철근량산정및사용성검齘"/>
      <sheetName val="상호참고죈፺"/>
      <sheetName val="개비온집쀀"/>
      <sheetName val="실행,원堀᎟鰀᎟︀ᇕ"/>
      <sheetName val="철근량산정및齘_x0013_龜_x0013_헾"/>
      <sheetName val="공傠_x0013_"/>
      <sheetName val="개비온집ꀀ"/>
      <sheetName val="현장관리窨"/>
      <sheetName val="공窨_x0013_"/>
      <sheetName val="★도급내역졾ᲂఀᲃ툀"/>
      <sheetName val="★도급내역栊⺝︀ԯ"/>
      <sheetName val="5_시방서(일반시丵〒_x0005_"/>
      <sheetName val="전기내역1"/>
      <sheetName val="중기기초자료"/>
      <sheetName val="총괄,내역"/>
      <sheetName val="xxxxxx"/>
      <sheetName val="[수목일위.XLS]el\설계서\ȃ_x0000_렀갂릹蠀"/>
      <sheetName val="1공구_단가_᳉፜搀፜"/>
      <sheetName val="노임,자재"/>
      <sheetName val="1공구_단가_룉቟԰_x0000_"/>
      <sheetName val="단가조사서"/>
      <sheetName val="2012공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44"/>
      <sheetName val="[수목일위.XLS][수목일위.XLS]el_______45"/>
      <sheetName val="[수목일위.XLS][수목일위.XLS]el______198"/>
      <sheetName val="[수목일위.XLS][수목일위.XLS]el______199"/>
      <sheetName val="[수목일위.XLS][수목일위.XLS]el_______42"/>
      <sheetName val="[수목일위.XLS][수목일위.XLS]el_______43"/>
      <sheetName val="배수장공사비명翈±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unitpric"/>
      <sheetName val="도급예산내역서총䈀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공구"/>
      <sheetName val="단가일ﺭ"/>
      <sheetName val="조내헾"/>
      <sheetName val="인ꠀ"/>
      <sheetName val="상호참고_x0005_헾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적ꠀ"/>
      <sheetName val="철근량산정및竈_x0013_笌_x0013_헾"/>
      <sheetName val="상호참고壈᎟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X17-TOTAL"/>
      <sheetName val="건축명"/>
      <sheetName val="기계명"/>
      <sheetName val="전기명"/>
      <sheetName val="토목명"/>
      <sheetName val="직접䈀ᅪ԰_x0000_"/>
      <sheetName val="하도급대비"/>
      <sheetName val="매원개착터널총괄"/>
      <sheetName val="배수︀"/>
      <sheetName val="cal"/>
      <sheetName val="KP1590_E"/>
      <sheetName val="거래내역"/>
      <sheetName val="1차네트공정"/>
      <sheetName val="건축(산출)"/>
      <sheetName val="토목(산출)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신규품셈목차"/>
      <sheetName val="단가일䢭"/>
      <sheetName val="[수목일위.XLS][수목일위.XLS]el_______40"/>
      <sheetName val="[수목일위.XLS][수목일위.XLS]el_______41"/>
      <sheetName val="건공실"/>
      <sheetName val="단가산출서(기계)"/>
      <sheetName val="직접㰀᎕萀᎕"/>
      <sheetName val="노임,적용율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공용시설내역"/>
      <sheetName val="내역서 "/>
      <sheetName val="견적내역서"/>
      <sheetName val="INDEX"/>
      <sheetName val="환경일위대가"/>
      <sheetName val="금리계산"/>
      <sheetName val="골栀᱔렀"/>
      <sheetName val="자재반입현황표"/>
      <sheetName val="토缀ᨎ԰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방호시설검토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관경별내역서"/>
      <sheetName val="중기집︀"/>
      <sheetName val="중기집堀"/>
      <sheetName val="8/_x0000_"/>
      <sheetName val="1공구_단가_餀ԯ_x0000_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el_설계서_수목일위_XLS_데이타"/>
      <sheetName val="AL공사(ᰀ፜"/>
      <sheetName val="AL공사(䀀፣"/>
      <sheetName val="16_설계서용지(씀ሖ"/>
      <sheetName val="노무비 근거"/>
      <sheetName val="기성신청"/>
      <sheetName val="빌딩 안내"/>
      <sheetName val="용역단가"/>
      <sheetName val="입헾】"/>
      <sheetName val="가중치근거栀⦅가⦅"/>
      <sheetName val="3.피뢰공_x0005_"/>
      <sheetName val="2.고용보험԰_x0000_缀_x0000__x0000_"/>
      <sheetName val="SLAB&quot;1&quot;"/>
      <sheetName val="E.P.T수량䈀ᅪ԰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PACKING_LIS_x0005_"/>
      <sheetName val="PACKING_LIS°"/>
      <sheetName val="노임단가자료"/>
      <sheetName val="SLIDES"/>
      <sheetName val="일위대가橂"/>
      <sheetName val="Too_xd89a_"/>
      <sheetName val="[수목일위.XLS][수목일위.XLS]el_______38"/>
      <sheetName val="[수목일위.XLS][수목일위.XLS]el_______39"/>
      <sheetName val="1공구_단가_გ᭘尀"/>
      <sheetName val="[수목일위.XLS_x0000_][수목일위.XLS_x0000_]el\설계서\수목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146"/>
      <sheetName val="[수목일위.XLS][수목일위.XLS]el______147"/>
      <sheetName val="[수목일위.XLS][수목일위.XLS]el______144"/>
      <sheetName val="[수목일위.XLS][수목일위.XLS]el______145"/>
      <sheetName val="[수목일위.XLS][수목일위.XLS]el_______88"/>
      <sheetName val="[수목일위.XLS][수목일위.XLS]el_______89"/>
      <sheetName val="[수목일위.XLS][수목일위.XLS]el_______86"/>
      <sheetName val="[수목일위.XLS][수목일위.XLS]el_______87"/>
      <sheetName val="[수목일위.XLS][수목일위.XLS]el______122"/>
      <sheetName val="[수목일위.XLS][수목일위.XLS]el______123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수량산출रʅ׃⿩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2공구_단가(산광)1"/>
      <sheetName val="1_토공1"/>
      <sheetName val="2_배수공1"/>
      <sheetName val="3_구조물공1"/>
      <sheetName val="4_포장공1"/>
      <sheetName val="지주목_및_비료산출기준1"/>
      <sheetName val="PACKING_LIST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전차선로_물량표1"/>
      <sheetName val="제출내역_(2)1"/>
      <sheetName val="중기조종사_단위단가1"/>
      <sheetName val="원가계산_(2)1"/>
      <sheetName val="참조_(2)1"/>
      <sheetName val="기초입력_DATA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토목)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수량산출표"/>
      <sheetName val="댐구조도"/>
      <sheetName val="세월교산출기초"/>
      <sheetName val="2.고용보׃⿦_x0000__x0000__x0000_"/>
      <sheetName val="하자보증자Ⴡ"/>
      <sheetName val="원가계산서구조조저"/>
      <sheetName val="원가계산서구조조좬"/>
      <sheetName val="단가일灘"/>
      <sheetName val="단가일茐"/>
      <sheetName val="PACKING_LISþ"/>
      <sheetName val="PACKING_LIS¸"/>
      <sheetName val="단가일헾"/>
      <sheetName val="조頔ន"/>
      <sheetName val="수량-가로등"/>
      <sheetName val="산출1"/>
      <sheetName val="최종내역"/>
      <sheetName val="04.10건강보험(일용직)"/>
      <sheetName val="5정거장"/>
      <sheetName val="1-3길내기"/>
      <sheetName val="기자재집계"/>
      <sheetName val="시행후면적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ilch"/>
      <sheetName val="[수목일위.XLS]도급예산내역서총/_x0000_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el\설계서\수목일위_XLS1"/>
      <sheetName val="업무량"/>
      <sheetName val="개별직종노임단가(2003.9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노임자재단가"/>
      <sheetName val="noyim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직원헾】_x0005__x0000_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기성2"/>
      <sheetName val="일위대가(계측기설치)"/>
      <sheetName val="FCþ"/>
      <sheetName val="제원및배치"/>
      <sheetName val="증감대비표"/>
      <sheetName val="2.고용보험㥝〒_x0005__x0000_"/>
      <sheetName val="일대-1"/>
      <sheetName val="2.교량(신설)"/>
      <sheetName val="발주처_xdc00_䕫␀䕬"/>
      <sheetName val="9.전등噪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설계산ᛅ〒_x0005_"/>
      <sheetName val="출력X"/>
      <sheetName val="[수목일위.XLS_x0000_][수목일위.XLS_x0000_][수목일위.XLS"/>
      <sheetName val="[수목일위.XLS"/>
      <sheetName val="입ࣉ쥠"/>
      <sheetName val="흥양2교토공집계표"/>
      <sheetName val="MATERIAL"/>
      <sheetName val="PAC"/>
      <sheetName val="구분표"/>
      <sheetName val="제원입력"/>
      <sheetName val="포항보고서"/>
      <sheetName val="월별수唀"/>
      <sheetName val="월별수徸"/>
      <sheetName val="(3.품질관리 시험 총괄표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횡배수관"/>
      <sheetName val="철근량산정및畠_x0013_䌢〚_x0005_"/>
      <sheetName val="실행,원惇፵∀ᩃ԰_x0000_"/>
      <sheetName val="배저ᕰ㔀"/>
      <sheetName val="신청내역"/>
      <sheetName val="TYPE-1"/>
      <sheetName val="단순공사비단가표"/>
      <sheetName val="일위_파일"/>
      <sheetName val="셀명"/>
      <sheetName val="하자보증자ﻁ"/>
      <sheetName val="토공仰0"/>
      <sheetName val="부대시설"/>
      <sheetName val="원가계ԯ_x0000_缀"/>
      <sheetName val="단가䘭疚"/>
      <sheetName val="단가䘭瞰"/>
      <sheetName val="복공계산"/>
      <sheetName val="남양주댠가표"/>
      <sheetName val="난방방식분류"/>
      <sheetName val="공사정보입력"/>
      <sheetName val="3.골재원검토의견서 갑지"/>
      <sheetName val="1,2,3,4,5단위수량"/>
      <sheetName val="약품劈,"/>
      <sheetName val="총괄_x0000_谂በ"/>
      <sheetName val="입缀숪"/>
      <sheetName val="좌측԰_x0000_缀"/>
      <sheetName val="단가비교표"/>
      <sheetName val="산출내역"/>
      <sheetName val="방배동내역(리라)"/>
      <sheetName val="건축공사집계표"/>
      <sheetName val="방배동내역 (총괄)"/>
      <sheetName val="부대공사총괄"/>
      <sheetName val="조내尜"/>
      <sheetName val="현장관리비 "/>
      <sheetName val="운怀"/>
      <sheetName val="8설7㖮"/>
      <sheetName val="시점교䈀"/>
      <sheetName val="현장਀腹԰"/>
      <sheetName val="적격심사표"/>
      <sheetName val="기본단헾"/>
      <sheetName val="구조_x0005_헾"/>
      <sheetName val="CAT_5"/>
      <sheetName val="총괄내역㳕᎕萀᎕缀"/>
      <sheetName val="96작생능"/>
      <sheetName val="개_x0000_"/>
      <sheetName val="원가계산서_x0000__x0000__x0005__x0000_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99노徸⼣_x0005_"/>
      <sheetName val="내역서1999.咀&amp;哌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AL공԰԰"/>
      <sheetName val="기술자자료敧ぞ"/>
      <sheetName val="기술자자료游/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돌담교 상부수량"/>
      <sheetName val="장척총괄"/>
      <sheetName val="기록대장"/>
      <sheetName val="단਀腹԰"/>
      <sheetName val="조도계산서1"/>
      <sheetName val="월_x0000__x0000_Ԁ"/>
      <sheetName val="교대(A1)"/>
      <sheetName val="토목莘!"/>
      <sheetName val="중기목록"/>
      <sheetName val="중기내역"/>
      <sheetName val="구역화물"/>
      <sheetName val="8설7헾"/>
      <sheetName val="개소별집계표"/>
      <sheetName val="주요자재집계표"/>
      <sheetName val="8䈀ᅪ԰"/>
      <sheetName val="인수공규격"/>
      <sheetName val="9GN︀ᇕ԰"/>
      <sheetName val="가시설수량"/>
      <sheetName val="법면က"/>
      <sheetName val="법면ᰎ"/>
      <sheetName val="법면0"/>
      <sheetName val="법면爈"/>
      <sheetName val="수설계"/>
      <sheetName val="3.PT개발계획"/>
      <sheetName val="★도급내역(2공구԰"/>
      <sheetName val="000000"/>
      <sheetName val="산출근거1"/>
      <sheetName val="전기공사일위대가"/>
      <sheetName val="상호참_x0005__x0000_"/>
      <sheetName val="회사정보"/>
      <sheetName val="친환경주택"/>
      <sheetName val="총원가계산서(요율)"/>
      <sheetName val="단가일֭"/>
      <sheetName val="총괄내역서(설ԯ_x0000_"/>
      <sheetName val="원가계箌_x0016_篔"/>
      <sheetName val="총괄내역서(설谀ᙻ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소방 산출서"/>
      <sheetName val="단가일︾"/>
      <sheetName val="횡배위치"/>
      <sheetName val="기본DATA"/>
      <sheetName val="사업분석ﻂ峕ԯ_x0000_缀_x0000_"/>
      <sheetName val="분양가격표"/>
      <sheetName val="조㢸+"/>
      <sheetName val="조_x0000__x0000_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단가催릓"/>
      <sheetName val="하자보수율"/>
      <sheetName val="산근1,2"/>
      <sheetName val="대전-교대(A1-A2)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1.설계기준"/>
      <sheetName val="단_x0000__x0000__x0005_"/>
      <sheetName val="2공구_단가(인성︀"/>
      <sheetName val="접속도로"/>
      <sheetName val="산䈀뵪ԯ"/>
      <sheetName val="BOX"/>
      <sheetName val="3.바닥판설계"/>
      <sheetName val="[수목일위.XLS]기술자자료游/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단가(자헾】"/>
      <sheetName val="개헾"/>
      <sheetName val="본사공가현헾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표지1"/>
      <sheetName val="공사진䈀"/>
      <sheetName val="공사진︀"/>
      <sheetName val="날개벽(TYPE2)"/>
      <sheetName val="EL90"/>
      <sheetName val="환율"/>
      <sheetName val="단가산출서 (2)"/>
      <sheetName val="시점匰,"/>
      <sheetName val="하자보증자嘰"/>
      <sheetName val="교통대책내역"/>
      <sheetName val="단가(ﺿ"/>
      <sheetName val="시橂"/>
      <sheetName val="대포2교접속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_98"/>
      <sheetName val="[수목일위.XLS][수목일위.XLS]el_______99"/>
      <sheetName val="[수목일위.XLS][수목일위.XLS]el______124"/>
      <sheetName val="[수목일위.XLS][수목일위.XLS]el______125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42"/>
      <sheetName val="[수목일위.XLS][수목일위.XLS]el______14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H-PILE수량Ç_x0000_"/>
      <sheetName val="설계산출䲸_x0013_"/>
      <sheetName val="상하차비용(기계상차)"/>
      <sheetName val="운반비"/>
      <sheetName val="하자보증자0"/>
      <sheetName val="[수목일위.XLS][수목일위.XLS]도급예산내역서총/_x0000_"/>
      <sheetName val="[수목일위.XLS][수목일위.XLS]el______168"/>
      <sheetName val="[수목일위.XLS][수목일위.XLS]el______169"/>
      <sheetName val="[수목일위.XLS][수목일위.XLS]el______152"/>
      <sheetName val="[수목일위.XLS][수목일위.XLS]el______153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72"/>
      <sheetName val="[수목일위.XLS][수목일위.XLS]el______173"/>
      <sheetName val="[수목일위.XLS][수목일위.XLS]el______154"/>
      <sheetName val="[수목일위.XLS][수목일위.XLS]el______155"/>
      <sheetName val="조呸_x0019_"/>
      <sheetName val="조姐_x0016_"/>
      <sheetName val="H-PIÍ_x0000_炑쐜紹"/>
      <sheetName val="[수목일위.XLS]el\설계서\纨¯绬¯헾⼺_x0005__x0000_"/>
      <sheetName val="용수간선"/>
      <sheetName val="XXXXXXXX"/>
      <sheetName val="배駋ꦘԯ"/>
      <sheetName val="배ﺕ꿕ԯ"/>
      <sheetName val="프랜트면_x0000_"/>
      <sheetName val="원가계颙〒_x0005_"/>
      <sheetName val="상선"/>
      <sheetName val="D-철근_x0005__x0000_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기초수량산출서"/>
      <sheetName val="투찰내역서"/>
      <sheetName val="입︀ᇕ"/>
      <sheetName val="입堀᎟"/>
      <sheetName val="시_x0000_"/>
      <sheetName val="esc"/>
      <sheetName val="1) 안채산출 1"/>
      <sheetName val="1) 안채산출 2"/>
      <sheetName val="1) 안채산출 3-1"/>
      <sheetName val="1) 안채산출 5"/>
      <sheetName val="내역서-토목"/>
      <sheetName val="자_x0000__x0000__x0005_"/>
      <sheetName val="산근/"/>
      <sheetName val="산근_xdc00_"/>
      <sheetName val="전익정산집계"/>
      <sheetName val="95년기준조정"/>
      <sheetName val="2공구_단가/_x0000_c"/>
      <sheetName val="기본계획수립-2(backdata)"/>
      <sheetName val="2002이전(backdata)"/>
      <sheetName val="2002년이후(backdata)"/>
      <sheetName val="하천일람(bcakdata)"/>
      <sheetName val="TARGET"/>
      <sheetName val="원가계산서(1공구)"/>
      <sheetName val="골프장예산"/>
      <sheetName val="마산방향철근집계"/>
      <sheetName val="공사ﻇᇕ԰"/>
      <sheetName val="INDEX__LIST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견적揄"/>
      <sheetName val="법면_x0000_"/>
      <sheetName val="미드수량"/>
      <sheetName val="4차공사"/>
      <sheetName val="전기공사비총괄"/>
      <sheetName val="수량산출서(원본)"/>
      <sheetName val="계측_x0000_ﴂ㣣"/>
      <sheetName val="[수목일위.XLS]el\설계서\수목鄂㊾꡺_x001b__x0000_"/>
      <sheetName val="[수목일위.XLS]el\설계서\수_x0000__x0000__x0000__x0001_Ԁ_x0000_ﰀ"/>
      <sheetName val="계장_품셈표"/>
      <sheetName val="Sheet4[수목일위_XLS]가드레일산근"/>
      <sheetName val="빌딩_안내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8_설치품셈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단가(긴급전화Ⰰ"/>
      <sheetName val="단가(긴급전화Ԁ"/>
      <sheetName val="단가(긴급전화ԯ"/>
      <sheetName val="단가(긴급전화ׇ"/>
      <sheetName val="단가(긴급전화蠀"/>
      <sheetName val="[수목일위.XLS]산근/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별첨-기계경비 산출목록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1__설계예산肈"/>
      <sheetName val="15.소방공䊬"/>
      <sheetName val="15.소방공⢬"/>
      <sheetName val="가爂案"/>
      <sheetName val="가爃案"/>
      <sheetName val="방화도료"/>
      <sheetName val="_x0000_䅅呒"/>
      <sheetName val="[수목일위.XLS][수목일위.XLS_x0000_]el_______6"/>
      <sheetName val="[수목일위.XLS][수목일위.XLS_x0000_]el_______7"/>
      <sheetName val="[수목일위.XLS_x0000_][수목일위.XLS]el\설계서\수목일"/>
      <sheetName val="[수목일위.XLS][수목일위.XLS_x0000_]el_______2"/>
      <sheetName val="[수목일위.XLS][수목일위.XLS_x0000_]el_______3"/>
      <sheetName val="내역서1999.聈8헾"/>
      <sheetName val="98비정기소모"/>
      <sheetName val="단중표"/>
      <sheetName val="배헾⿠"/>
      <sheetName val="도로"/>
      <sheetName val="7월1"/>
      <sheetName val="내역서1999._x0005__x0000_"/>
      <sheetName val="물량표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3연box"/>
      <sheetName val="단 box"/>
      <sheetName val="옹벽철근"/>
      <sheetName val="토목颙〒"/>
      <sheetName val="토목헾⾀"/>
      <sheetName val="토︀ᇕ԰"/>
      <sheetName val="토᐀ባ切"/>
      <sheetName val="토⠀䊆氀"/>
      <sheetName val="토㠀ᎍ簀"/>
      <sheetName val="단㔀቎԰"/>
      <sheetName val="단가 (2)"/>
      <sheetName val="전신"/>
      <sheetName val="자압"/>
      <sheetName val="작성중-지반조사집계표2"/>
      <sheetName val="구⸀訋ԯ"/>
      <sheetName val="2.토목공사"/>
      <sheetName val="북제_x0005__x0000_"/>
      <sheetName val="코스모공장 (어음)"/>
      <sheetName val="슬래브수량"/>
      <sheetName val="총물량"/>
      <sheetName val="인건-측정"/>
      <sheetName val="[수목일위.XLS]el\설계서\수목일위.堃ᦋ鄃ா뀁ᢪ_x001f_"/>
      <sheetName val="산ꃇ䅙"/>
      <sheetName val="산㳇ᡙ"/>
      <sheetName val="판매현황"/>
      <sheetName val="21.경비기본입력"/>
      <sheetName val="EP0618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_수목일위.XLS__수목일위.XLS_el_설계서_수목일위"/>
      <sheetName val="가로᳂"/>
      <sheetName val="01노임적용기준"/>
      <sheetName val="입梾r"/>
      <sheetName val="원가계산서(APT+상가)"/>
      <sheetName val="기기리스玘"/>
      <sheetName val="배수공 내역서 적용수량"/>
      <sheetName val="경율산_x0005_"/>
      <sheetName val="정산표"/>
      <sheetName val="유림골조"/>
      <sheetName val="1F-공장동"/>
      <sheetName val="전체공내역서"/>
      <sheetName val="단鈀腷԰"/>
      <sheetName val="단᠀䕙찀"/>
      <sheetName val="설֮ꨀ"/>
      <sheetName val="䈀ᅪ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고가수조"/>
      <sheetName val="실԰"/>
      <sheetName val="[수목일위.XLS][수목일위.XLS_x0000_]el_______4"/>
      <sheetName val="[수목일위.XLS][수목일위.XLS_x0000_]el_______5"/>
      <sheetName val="3.피뢰공儨"/>
      <sheetName val="아耀"/>
      <sheetName val="안정검토"/>
      <sheetName val="type-F"/>
      <sheetName val="통합"/>
      <sheetName val="원보"/>
      <sheetName val="제원"/>
      <sheetName val="재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공사현황"/>
      <sheetName val="추가대화"/>
      <sheetName val="소방사항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도급FORM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Book4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저"/>
      <sheetName val="내역서적용수량"/>
      <sheetName val="건축공사 분괴표원본데이터(공통+건축)"/>
      <sheetName val="구천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MIJIBI"/>
      <sheetName val="재공품기초자료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工관리비율"/>
      <sheetName val="공통(Ȳ_x0000__xd800_䧶_x0000__x0000_"/>
      <sheetName val="주식"/>
      <sheetName val="연부97-1"/>
      <sheetName val="기존단가 (2)"/>
      <sheetName val="6.일위목록"/>
      <sheetName val="비교1"/>
      <sheetName val="TRU"/>
      <sheetName val="단"/>
      <sheetName val="내   역"/>
      <sheetName val="기본자료"/>
      <sheetName val="외주비"/>
      <sheetName val="소각장스케줄"/>
      <sheetName val="덕전리"/>
      <sheetName val="fursys"/>
      <sheetName val="동원인원"/>
      <sheetName val="유기공정"/>
      <sheetName val="1차설계변경내역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제-노임"/>
      <sheetName val="98NS-N"/>
      <sheetName val="99총공사내역서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10월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손익분석"/>
      <sheetName val="구간별현황"/>
      <sheetName val="기성청구서"/>
      <sheetName val="견적내역"/>
      <sheetName val="AIR SHOWER(3인용)"/>
      <sheetName val="PSCbeam설계"/>
      <sheetName val="업무"/>
      <sheetName val="외주"/>
      <sheetName val="호표"/>
      <sheetName val="대표자"/>
      <sheetName val="1456"/>
      <sheetName val="단가_(2)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접지1종"/>
      <sheetName val="총차분(토목)"/>
      <sheetName val="간접비계산"/>
      <sheetName val="입력데이타"/>
      <sheetName val="대가단최종"/>
      <sheetName val="한일양산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조경"/>
      <sheetName val="유지관리비등"/>
      <sheetName val="Sens&amp;Anal"/>
      <sheetName val="IS&lt;양식27&gt;"/>
      <sheetName val="총투자비산정"/>
      <sheetName val="A 견적"/>
      <sheetName val="공비대비"/>
      <sheetName val="본체"/>
      <sheetName val="기본자료입력"/>
      <sheetName val="기본사항"/>
      <sheetName val="특수선일위대가"/>
      <sheetName val="1TYPE"/>
      <sheetName val="6PILE__(돌출)1"/>
      <sheetName val="원가_(2)1"/>
      <sheetName val="단가_(2)1"/>
      <sheetName val="자__재1"/>
      <sheetName val="약품逸ϳ"/>
      <sheetName val="[수목일위.XLS][수목일위.XLS]el______180"/>
      <sheetName val="[수목일위.XLS][수목일위.XLS]el______181"/>
      <sheetName val="단가(橂】_x0005_"/>
      <sheetName val="옥룡잡비"/>
      <sheetName val="[수목일위.XLS]el\설계ം㱤倀⭵_x0012__x0000__x0000__x0000_怀_xde5f_"/>
      <sheetName val="[수목일위.XLS][수목일위.XLS]el______목_2"/>
      <sheetName val="[수목일위.XLS][수목일위.XLS]el______목_3"/>
      <sheetName val="STEEL BOX 단면설계(SEC.8)"/>
      <sheetName val="crude.SLAB RE-bar"/>
      <sheetName val="배수내²"/>
      <sheetName val="4.전력간선_x0000__x0000_"/>
      <sheetName val="신당동집계표"/>
      <sheetName val="종배수관"/>
      <sheetName val="★도급내역Ԕ_x0000_缀_x0000__x0000_"/>
      <sheetName val="총괄내역서(설계頂"/>
      <sheetName val="산근_x0005__x0000_"/>
      <sheetName val="도급예산내역서총ࠁ⸵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배수장공사비명세ԯ"/>
      <sheetName val="관련자ԯ_x0000_缀"/>
      <sheetName val="현장관리비刨_x0014_⍠⿛_x0005_"/>
      <sheetName val="현장관리비_x0005__x0000__x0000__x0000_"/>
      <sheetName val="좌측ꙭī_x0000_"/>
      <sheetName val="TOTAL_BOQ"/>
      <sheetName val="산북아M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202"/>
      <sheetName val="[수목일위.XLS][수목일위.XLS]el______203"/>
      <sheetName val="[수목일위.XLS][수목일위.XLS]el______212"/>
      <sheetName val="[수목일위.XLS][수목일위.XLS]el______213"/>
      <sheetName val="[수목일위.XLS][수목일위.XLS]el______200"/>
      <sheetName val="[수목일위.XLS][수목일위.XLS]el______201"/>
      <sheetName val="[수목일위.XLS]el\설계서\수목일위.XLS]데이타"/>
      <sheetName val="[수목일위.XLS]el\설계서\수목일위.XLS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04"/>
      <sheetName val="[수목일위.XLS][수목일위.XLS]el_____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5">
          <cell r="B5" t="str">
            <v>백-호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5">
          <cell r="B5" t="str">
            <v>백-호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/>
      <sheetData sheetId="1748" refreshError="1"/>
      <sheetData sheetId="1749" refreshError="1"/>
      <sheetData sheetId="1750" refreshError="1"/>
      <sheetData sheetId="175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/>
      <sheetData sheetId="1764" refreshError="1"/>
      <sheetData sheetId="1765">
        <row r="2">
          <cell r="E2">
            <v>23200</v>
          </cell>
        </row>
      </sheetData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/>
      <sheetData sheetId="1830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/>
      <sheetData sheetId="2131" refreshError="1"/>
      <sheetData sheetId="2132"/>
      <sheetData sheetId="2133" refreshError="1"/>
      <sheetData sheetId="2134"/>
      <sheetData sheetId="2135" refreshError="1"/>
      <sheetData sheetId="2136"/>
      <sheetData sheetId="2137" refreshError="1"/>
      <sheetData sheetId="2138" refreshError="1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/>
      <sheetData sheetId="2169"/>
      <sheetData sheetId="2170" refreshError="1"/>
      <sheetData sheetId="2171" refreshError="1"/>
      <sheetData sheetId="2172" refreshError="1"/>
      <sheetData sheetId="2173" refreshError="1"/>
      <sheetData sheetId="2174"/>
      <sheetData sheetId="2175"/>
      <sheetData sheetId="2176" refreshError="1"/>
      <sheetData sheetId="2177"/>
      <sheetData sheetId="2178" refreshError="1"/>
      <sheetData sheetId="2179" refreshError="1"/>
      <sheetData sheetId="2180"/>
      <sheetData sheetId="2181" refreshError="1"/>
      <sheetData sheetId="2182"/>
      <sheetData sheetId="2183"/>
      <sheetData sheetId="2184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 refreshError="1"/>
      <sheetData sheetId="2260" refreshError="1"/>
      <sheetData sheetId="2261" refreshError="1"/>
      <sheetData sheetId="2262"/>
      <sheetData sheetId="2263" refreshError="1"/>
      <sheetData sheetId="2264" refreshError="1"/>
      <sheetData sheetId="2265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 refreshError="1"/>
      <sheetData sheetId="2289" refreshError="1"/>
      <sheetData sheetId="2290" refreshError="1"/>
      <sheetData sheetId="2291" refreshError="1"/>
      <sheetData sheetId="2292"/>
      <sheetData sheetId="2293"/>
      <sheetData sheetId="2294"/>
      <sheetData sheetId="2295"/>
      <sheetData sheetId="2296"/>
      <sheetData sheetId="2297" refreshError="1"/>
      <sheetData sheetId="2298" refreshError="1"/>
      <sheetData sheetId="2299"/>
      <sheetData sheetId="2300" refreshError="1"/>
      <sheetData sheetId="2301"/>
      <sheetData sheetId="2302" refreshError="1"/>
      <sheetData sheetId="2303" refreshError="1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/>
      <sheetData sheetId="2363"/>
      <sheetData sheetId="2364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/>
      <sheetData sheetId="2692" refreshError="1"/>
      <sheetData sheetId="2693"/>
      <sheetData sheetId="2694" refreshError="1"/>
      <sheetData sheetId="2695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>
        <row r="2">
          <cell r="E2">
            <v>23200</v>
          </cell>
        </row>
      </sheetData>
      <sheetData sheetId="2790" refreshError="1"/>
      <sheetData sheetId="2791">
        <row r="2">
          <cell r="E2">
            <v>23200</v>
          </cell>
        </row>
      </sheetData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/>
      <sheetData sheetId="2800"/>
      <sheetData sheetId="2801"/>
      <sheetData sheetId="2802"/>
      <sheetData sheetId="2803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/>
      <sheetData sheetId="3228"/>
      <sheetData sheetId="3229" refreshError="1"/>
      <sheetData sheetId="3230" refreshError="1"/>
      <sheetData sheetId="3231" refreshError="1"/>
      <sheetData sheetId="3232" refreshError="1"/>
      <sheetData sheetId="3233"/>
      <sheetData sheetId="3234"/>
      <sheetData sheetId="3235" refreshError="1"/>
      <sheetData sheetId="3236"/>
      <sheetData sheetId="3237" refreshError="1"/>
      <sheetData sheetId="3238" refreshError="1"/>
      <sheetData sheetId="3239"/>
      <sheetData sheetId="3240" refreshError="1"/>
      <sheetData sheetId="3241"/>
      <sheetData sheetId="3242"/>
      <sheetData sheetId="3243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 refreshError="1"/>
      <sheetData sheetId="3280" refreshError="1"/>
      <sheetData sheetId="3281" refreshError="1"/>
      <sheetData sheetId="3282" refreshError="1"/>
      <sheetData sheetId="3283"/>
      <sheetData sheetId="3284"/>
      <sheetData sheetId="3285"/>
      <sheetData sheetId="3286"/>
      <sheetData sheetId="3287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/>
      <sheetData sheetId="3296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/>
      <sheetData sheetId="3309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/>
      <sheetData sheetId="3397" refreshError="1"/>
      <sheetData sheetId="3398"/>
      <sheetData sheetId="3399" refreshError="1"/>
      <sheetData sheetId="3400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>
        <row r="2">
          <cell r="E2">
            <v>23200</v>
          </cell>
        </row>
      </sheetData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/>
      <sheetData sheetId="3419"/>
      <sheetData sheetId="3420"/>
      <sheetData sheetId="342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/>
      <sheetData sheetId="3517" refreshError="1"/>
      <sheetData sheetId="3518"/>
      <sheetData sheetId="3519" refreshError="1"/>
      <sheetData sheetId="3520"/>
      <sheetData sheetId="3521" refreshError="1"/>
      <sheetData sheetId="3522"/>
      <sheetData sheetId="3523" refreshError="1"/>
      <sheetData sheetId="3524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/>
      <sheetData sheetId="3558" refreshError="1"/>
      <sheetData sheetId="3559"/>
      <sheetData sheetId="3560" refreshError="1"/>
      <sheetData sheetId="356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/>
      <sheetData sheetId="3574" refreshError="1"/>
      <sheetData sheetId="3575" refreshError="1"/>
      <sheetData sheetId="3576" refreshError="1"/>
      <sheetData sheetId="3577"/>
      <sheetData sheetId="3578" refreshError="1"/>
      <sheetData sheetId="3579"/>
      <sheetData sheetId="3580" refreshError="1"/>
      <sheetData sheetId="3581" refreshError="1"/>
      <sheetData sheetId="3582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COPING"/>
      <sheetName val="총괄내역서"/>
      <sheetName val="내역"/>
      <sheetName val="SLAB"/>
      <sheetName val="데이타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터파기및재료"/>
      <sheetName val="수안보-MBR1"/>
      <sheetName val="변수값"/>
      <sheetName val="중기상차"/>
      <sheetName val="AS복구"/>
      <sheetName val="중기터파기"/>
      <sheetName val="공사설명서"/>
      <sheetName val="조명시설"/>
      <sheetName val="장비집계"/>
      <sheetName val="관접합및부설"/>
      <sheetName val="공사비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내역서(전기)"/>
      <sheetName val="진주방향"/>
      <sheetName val="#REF"/>
      <sheetName val="관급자재대"/>
      <sheetName val="수량산출"/>
      <sheetName val="우수받이"/>
      <sheetName val="Sheet1 (2)"/>
      <sheetName val="bearing"/>
      <sheetName val="연동내역"/>
      <sheetName val="계산서(곡선부)"/>
      <sheetName val="-치수표(곡선부)"/>
      <sheetName val="가도공"/>
      <sheetName val="고양관재"/>
      <sheetName val="식재인부"/>
      <sheetName val="구조물철거타공정이월"/>
      <sheetName val="해평견적"/>
      <sheetName val="집계표"/>
      <sheetName val="단가일람"/>
      <sheetName val="조경일람"/>
      <sheetName val="일위대가목차"/>
      <sheetName val="고압수량(철거)"/>
      <sheetName val="포장재료집계표"/>
      <sheetName val="요율"/>
      <sheetName val="Sheet5"/>
      <sheetName val="견적대비표"/>
      <sheetName val="5.정산서"/>
      <sheetName val="전차선로 물량표"/>
      <sheetName val="한강운반비"/>
      <sheetName val="자재"/>
      <sheetName val="삭제및변경불가"/>
      <sheetName val="관경고용테이프수집"/>
      <sheetName val="관경고용산근"/>
      <sheetName val="정부노임단가"/>
      <sheetName val="법면단"/>
      <sheetName val="입찰"/>
      <sheetName val="현경"/>
      <sheetName val="부대내역"/>
      <sheetName val="1-4-2.관(약)"/>
      <sheetName val="BD"/>
      <sheetName val="데리네이타현황"/>
      <sheetName val="차수별내역서"/>
      <sheetName val="맨홀수량산출"/>
      <sheetName val="수지표"/>
      <sheetName val="셀명"/>
      <sheetName val="공사"/>
      <sheetName val="공통(20-91)"/>
      <sheetName val="건축내역"/>
      <sheetName val="일위대가(가설)"/>
      <sheetName val="설계예시"/>
      <sheetName val="일위산출"/>
      <sheetName val="건축내역서"/>
      <sheetName val="설비내역서"/>
      <sheetName val="전기내역서"/>
      <sheetName val="토공 total"/>
      <sheetName val="금액"/>
      <sheetName val="중기조종사 단위단가"/>
      <sheetName val="기초입력 DATA"/>
      <sheetName val="자료"/>
      <sheetName val="교각1"/>
      <sheetName val="산출근거"/>
      <sheetName val="설계조건"/>
      <sheetName val="아파트 내역"/>
      <sheetName val="APT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설계예산서"/>
      <sheetName val="예산내역서"/>
      <sheetName val="Total"/>
      <sheetName val="설계명세서"/>
      <sheetName val="기존도수로깨기"/>
      <sheetName val="상부집계표"/>
      <sheetName val="우각부보강"/>
      <sheetName val="CODE"/>
      <sheetName val="슬래브(유곡)"/>
      <sheetName val="2003상반기노임기준"/>
      <sheetName val="nys"/>
      <sheetName val="T13(P68~72,78)"/>
      <sheetName val="4차원가계산서"/>
      <sheetName val="L형 옹벽"/>
      <sheetName val="총괄내역서(설계)"/>
      <sheetName val="실행내역"/>
      <sheetName val="guard(mac)"/>
      <sheetName val="노임단가"/>
      <sheetName val="자재단가"/>
      <sheetName val="경비단가"/>
      <sheetName val="증감내역서"/>
      <sheetName val="우배수"/>
      <sheetName val="계산식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원가"/>
      <sheetName val="집수정(600-700)"/>
      <sheetName val="일위대가표"/>
      <sheetName val="보차도경계석"/>
      <sheetName val="설 계"/>
      <sheetName val="공사개요"/>
      <sheetName val="개산공사비"/>
      <sheetName val="지급자재"/>
      <sheetName val="P-산#1-1(WOWA1)"/>
      <sheetName val="깨기"/>
      <sheetName val="날개벽(시점좌측)"/>
      <sheetName val="석축설면"/>
      <sheetName val="법면설면"/>
      <sheetName val="석축단"/>
      <sheetName val="법면수집"/>
      <sheetName val="인건비"/>
      <sheetName val="단면A-A(TR)"/>
      <sheetName val="1.설계조건"/>
      <sheetName val="도급"/>
      <sheetName val="관경별내역서"/>
      <sheetName val="POOM_MOTO"/>
      <sheetName val="토공연장"/>
      <sheetName val="신당동집계표"/>
      <sheetName val="고유코드_설계"/>
      <sheetName val="노임"/>
      <sheetName val="이토변실(A3-LINE)"/>
      <sheetName val="값"/>
      <sheetName val="가점"/>
      <sheetName val="index"/>
      <sheetName val="etc"/>
      <sheetName val="data"/>
      <sheetName val="용역비내역-진짜"/>
      <sheetName val="공사비 증감 내역서"/>
      <sheetName val="CON'C"/>
      <sheetName val="L_RPTB02_01"/>
      <sheetName val="노임단가(2009.상)"/>
      <sheetName val="10.1 중기기초단가"/>
      <sheetName val="ilch"/>
      <sheetName val="FOB발"/>
      <sheetName val="실행예산"/>
      <sheetName val="세금자료"/>
      <sheetName val="수로BOX"/>
      <sheetName val="대로근거"/>
      <sheetName val="중로근거"/>
      <sheetName val="전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노무"/>
      <sheetName val="8.PILE  (돌출)"/>
      <sheetName val="8.석축단위(H=1.5M)"/>
      <sheetName val="자압"/>
      <sheetName val="b_balju"/>
      <sheetName val="Cost bd-&quot;A&quot;"/>
      <sheetName val="BID"/>
      <sheetName val="기계경비적용기준"/>
      <sheetName val="일반공사"/>
      <sheetName val="말뚝지지력산정"/>
      <sheetName val="토사(PE)"/>
      <sheetName val="효성CB 1P기초"/>
      <sheetName val="MOTOR"/>
      <sheetName val="공량산출서"/>
      <sheetName val="BOX"/>
      <sheetName val="설계"/>
      <sheetName val="일위대가(건축)"/>
      <sheetName val="★도급내역(2공구)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물가대비표"/>
      <sheetName val="5.모델링"/>
      <sheetName val="ABUT수량-A1"/>
      <sheetName val="전선 및 전선관"/>
      <sheetName val="토목검측서"/>
      <sheetName val="배수장토목공사비"/>
      <sheetName val="산근"/>
      <sheetName val="조건"/>
      <sheetName val="강교(Sub)"/>
      <sheetName val="단가조사서"/>
      <sheetName val="매입세율"/>
      <sheetName val="단가및재료비"/>
      <sheetName val="잡비계산"/>
      <sheetName val="비탈면보호공수량산출"/>
      <sheetName val="조건표"/>
      <sheetName val="산출"/>
      <sheetName val="파일의이용"/>
      <sheetName val="노견단위수량"/>
      <sheetName val="견적"/>
      <sheetName val="맨홀수량집계"/>
      <sheetName val="일위대가 "/>
      <sheetName val="참고사항"/>
      <sheetName val="근로자자료입력"/>
      <sheetName val="Macro(차단기)"/>
      <sheetName val="조명율표"/>
      <sheetName val="기계경비(시간당)"/>
      <sheetName val="램머"/>
      <sheetName val="INPUT"/>
      <sheetName val="기본일위"/>
      <sheetName val="중기사용료"/>
      <sheetName val="개비온집계"/>
      <sheetName val="개비온 단위"/>
      <sheetName val="물가자료"/>
      <sheetName val="기둥(원형)"/>
      <sheetName val="설비"/>
      <sheetName val="내역서갑지"/>
      <sheetName val="내역서을지"/>
      <sheetName val="원가계산 (2)"/>
      <sheetName val="6PILE  (돌출)"/>
      <sheetName val="조작대(1연)"/>
      <sheetName val="공사요율"/>
      <sheetName val="전기일위대가"/>
      <sheetName val="가시설단위수량"/>
      <sheetName val="SORCE1"/>
      <sheetName val="ITB COST"/>
      <sheetName val="Y-WORK"/>
      <sheetName val="자재대"/>
      <sheetName val="SLAB&quot;1&quot;"/>
      <sheetName val="1,2공구원가계산서"/>
      <sheetName val="2공구산출내역"/>
      <sheetName val="1공구산출내역서"/>
      <sheetName val="감시비교(자동제어비교)"/>
      <sheetName val="HVAC"/>
      <sheetName val="공사명입력"/>
      <sheetName val="수량"/>
      <sheetName val="상부공"/>
      <sheetName val="교각별철근수량집계표"/>
      <sheetName val="토적표"/>
      <sheetName val="배수공수집"/>
      <sheetName val="집수정단위수량600 "/>
      <sheetName val="S.중기사용료"/>
      <sheetName val="입력란"/>
      <sheetName val="D"/>
      <sheetName val="원형1호맨홀토공수량"/>
      <sheetName val="전기실(고압)"/>
      <sheetName val="부시수량"/>
      <sheetName val="wall"/>
      <sheetName val="단가산출내역(노임부분수정)"/>
      <sheetName val="배수지집꓄표"/>
      <sheetName val="밀도포장수량집계표"/>
      <sheetName val="원가계산서"/>
      <sheetName val="기초코드"/>
      <sheetName val="Sheet17"/>
      <sheetName val="설계내역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BQ(실행)"/>
      <sheetName val="공사비증감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70%"/>
      <sheetName val="산출내역서"/>
      <sheetName val="3련 BOX"/>
      <sheetName val="입찰견적보고서"/>
      <sheetName val="인건비 "/>
      <sheetName val="자재수량"/>
      <sheetName val="본체"/>
      <sheetName val="내역서1999.8최종"/>
      <sheetName val="기초자료입력"/>
      <sheetName val="수량BOQ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기기리스트"/>
      <sheetName val="5.배수관로"/>
      <sheetName val="주요자재"/>
      <sheetName val="폐기물처리"/>
      <sheetName val="단위수량산출"/>
      <sheetName val="A LINE"/>
      <sheetName val="왕십리방향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원형맨홀수량"/>
      <sheetName val="을"/>
      <sheetName val="기초단가"/>
      <sheetName val="용수량(생활용수)"/>
      <sheetName val="평가데이터"/>
      <sheetName val="공구"/>
      <sheetName val="마산방향철근집계"/>
      <sheetName val="마산방향"/>
      <sheetName val="소비자가"/>
      <sheetName val="3.하중산정4.지지력"/>
      <sheetName val="제잡비계산"/>
      <sheetName val="인천성심병원"/>
      <sheetName val="Sheet2"/>
      <sheetName val="단면가정"/>
      <sheetName val="깨기 총괄"/>
      <sheetName val="H-PILE수량집계"/>
      <sheetName val="자압1"/>
      <sheetName val="설명"/>
      <sheetName val="구체"/>
      <sheetName val="좌측날개벽"/>
      <sheetName val="우측날개벽"/>
      <sheetName val="접합 및 부설 "/>
      <sheetName val="부하(성남)"/>
      <sheetName val="구동"/>
      <sheetName val="역T형교대(말뚝기초)"/>
      <sheetName val="하천제원"/>
      <sheetName val="이름정의"/>
      <sheetName val="초기화면"/>
      <sheetName val="1호맨홀토공"/>
      <sheetName val="토공집계"/>
      <sheetName val="영업소산출근거"/>
      <sheetName val="자재단가_사급"/>
      <sheetName val="중기적산목록"/>
      <sheetName val="실행철강하도"/>
      <sheetName val="버스운행안내"/>
      <sheetName val="예방접종계획"/>
      <sheetName val="근태계획서"/>
      <sheetName val="7.PILE  (돌출)"/>
      <sheetName val="단위단가"/>
      <sheetName val="내역서단가산출용"/>
      <sheetName val="40단가산출서"/>
      <sheetName val="40집계"/>
      <sheetName val="교각계산"/>
      <sheetName val="경산"/>
      <sheetName val="인건-측정"/>
      <sheetName val="내역서01"/>
      <sheetName val="토목공사"/>
      <sheetName val="손익분석"/>
      <sheetName val="견적서을지"/>
      <sheetName val="SG"/>
      <sheetName val="일반수량"/>
      <sheetName val="입찰안"/>
      <sheetName val="위치조서"/>
      <sheetName val="b_balju_cho"/>
      <sheetName val="교사기준면적(초등)"/>
      <sheetName val="공사원가계산서"/>
      <sheetName val="중기상찠"/>
      <sheetName val="단가결정"/>
      <sheetName val="계림(함평)"/>
      <sheetName val="계림(장성)"/>
      <sheetName val="음봉방향"/>
      <sheetName val="연결관산출조서"/>
      <sheetName val="bm(CIcable)"/>
      <sheetName val="5.소재"/>
      <sheetName val="노무단가"/>
      <sheetName val="노무비"/>
      <sheetName val="구의33고"/>
      <sheetName val="기계상세"/>
      <sheetName val="수목표준대가"/>
      <sheetName val="우수"/>
      <sheetName val="우수공"/>
      <sheetName val="교량하부공"/>
      <sheetName val="G.R300경비"/>
      <sheetName val="매설지선굴착"/>
      <sheetName val="부대tu"/>
      <sheetName val="총괄표"/>
      <sheetName val="적현로"/>
      <sheetName val="[고양관재.XLSŝ보차도경계석집계표(종)"/>
      <sheetName val="INTRO."/>
      <sheetName val="공토공단위당"/>
      <sheetName val="일위대가(계측기설치)"/>
      <sheetName val="제품"/>
      <sheetName val="지수"/>
      <sheetName val="토공정보"/>
      <sheetName val="TYPE-1"/>
      <sheetName val="단위수량(출력X)"/>
      <sheetName val="수량집계"/>
      <sheetName val="토적표(2차기성)"/>
      <sheetName val="자재코드"/>
      <sheetName val="경율산정.XLS"/>
      <sheetName val="DATA1"/>
      <sheetName val="관경결정"/>
      <sheetName val="총계"/>
      <sheetName val="유입부"/>
      <sheetName val="오수관연장산출"/>
      <sheetName val="전력구구조물산근"/>
      <sheetName val="계약서"/>
      <sheetName val="7월11일"/>
      <sheetName val="기본단가표"/>
      <sheetName val="2.고용보험료산출근거"/>
      <sheetName val="4차공사"/>
      <sheetName val="수자재단위당"/>
      <sheetName val="EP0618"/>
      <sheetName val="내역서적용수량"/>
      <sheetName val="LP-S"/>
      <sheetName val="영동(D)"/>
      <sheetName val="외천교"/>
      <sheetName val="CON기초"/>
      <sheetName val="횡배수관재료-"/>
      <sheetName val="계산서(직선부)"/>
      <sheetName val="콘크리트측구연장"/>
      <sheetName val="포장공"/>
      <sheetName val="-배수구조물공토공"/>
      <sheetName val="2"/>
      <sheetName val="1.우편집중내역서"/>
      <sheetName val="3BL공동구 수량"/>
      <sheetName val="안정계산"/>
      <sheetName val="단면검토"/>
      <sheetName val="대비"/>
      <sheetName val="s"/>
      <sheetName val="Macro(전선)"/>
      <sheetName val="개별직종노임단가(2003.9)"/>
      <sheetName val="백호우계수"/>
      <sheetName val="단가대비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총괄 내역서"/>
      <sheetName val="기본"/>
      <sheetName val="간지 (세)"/>
      <sheetName val="99노임단가"/>
      <sheetName val="unitpric"/>
      <sheetName val="부하계산서"/>
      <sheetName val="품목"/>
      <sheetName val="충주"/>
      <sheetName val="공사비내역서"/>
      <sheetName val="6호기"/>
      <sheetName val="97노임단가"/>
      <sheetName val="공종목록표"/>
      <sheetName val="관급자재"/>
      <sheetName val="산근터빈"/>
      <sheetName val="가감수량"/>
      <sheetName val="시설물일위"/>
      <sheetName val="토목원가계산"/>
      <sheetName val="GT 1050x650"/>
      <sheetName val="토목(대안)"/>
      <sheetName val="돌담교 상부수량"/>
      <sheetName val="교대(A1-A2)"/>
      <sheetName val="하중계산"/>
      <sheetName val="경  비 "/>
      <sheetName val="증감대비"/>
      <sheetName val="1-1"/>
      <sheetName val="예산서"/>
      <sheetName val="중기사용료산출근거"/>
      <sheetName val="단가산출2"/>
      <sheetName val="단가 및 재료비"/>
      <sheetName val="A-4"/>
      <sheetName val="공비대비"/>
      <sheetName val="철콘"/>
      <sheetName val="인부노임"/>
      <sheetName val="이토밸브실수량집계(D600)"/>
      <sheetName val="종배수단위_CON기초"/>
      <sheetName val="Front"/>
      <sheetName val="ITEM"/>
      <sheetName val="WORK"/>
      <sheetName val="1호맨홀가감수량"/>
      <sheetName val="가시설(TYPE-A)"/>
      <sheetName val="1-1평균터파기고(1)"/>
      <sheetName val="1호맨홀수량산출"/>
      <sheetName val="3련_BOX"/>
      <sheetName val="1_토공집계1"/>
      <sheetName val="2_관대집계표1"/>
      <sheetName val="포장복구집계"/>
      <sheetName val="이토변실"/>
      <sheetName val="전체철근집계"/>
      <sheetName val="산출근거1"/>
      <sheetName val="산출1"/>
      <sheetName val="3연box"/>
      <sheetName val="actual"/>
      <sheetName val="SPEC"/>
      <sheetName val="남평내역"/>
      <sheetName val="예산명세서"/>
      <sheetName val="자료입력"/>
      <sheetName val="암거공"/>
      <sheetName val="배수내역"/>
      <sheetName val="TOTAL_BOQ"/>
      <sheetName val="동일대내"/>
      <sheetName val="노무비 근거"/>
      <sheetName val="화성태안9공구내역(실행)"/>
      <sheetName val="역T형"/>
      <sheetName val="재료비단가"/>
      <sheetName val="투자비"/>
      <sheetName val="조성원가DATA"/>
      <sheetName val="사업비"/>
      <sheetName val="암거 제원표-1단계"/>
      <sheetName val="물가시세"/>
      <sheetName val="대치판정"/>
      <sheetName val="수압시험수집"/>
      <sheetName val="수압시험산근"/>
      <sheetName val="통관-유입(벌어짐)유출(도수)"/>
      <sheetName val="토량1-1"/>
      <sheetName val="cal"/>
      <sheetName val="관련자료입력"/>
      <sheetName val="장비일위대가2002하"/>
      <sheetName val="빗물받이(910-510-410)"/>
      <sheetName val="S0"/>
      <sheetName val="࠶IĂ_x0000_嫗ऀࠀ"/>
      <sheetName val="중기일위대가"/>
      <sheetName val="배수공1"/>
      <sheetName val="2.토목공사"/>
      <sheetName val="2차기성내역서"/>
      <sheetName val="계정"/>
      <sheetName val="골막이(야매)"/>
      <sheetName val="토목주소"/>
      <sheetName val="프랜트면허"/>
      <sheetName val="쌍송교"/>
      <sheetName val="취수탑"/>
      <sheetName val="2000년1차"/>
      <sheetName val="조도계산서 (도서)"/>
      <sheetName val="대창(함평)"/>
      <sheetName val="대창(장성)"/>
      <sheetName val="대창(함평)-창열"/>
      <sheetName val="도장"/>
      <sheetName val="토공_total"/>
      <sheetName val="갑지"/>
      <sheetName val="설계내역서"/>
      <sheetName val="노임단가명세표"/>
      <sheetName val="단가적용기준"/>
      <sheetName val="안정검토(온1)"/>
      <sheetName val="전등설비"/>
      <sheetName val="2005(공무2)"/>
      <sheetName val="목록"/>
      <sheetName val="일위대가목록"/>
      <sheetName val="일반토공견적"/>
      <sheetName val="단가산출"/>
      <sheetName val="지수적용공사비내역서"/>
      <sheetName val="공사비예산서(토목분)"/>
      <sheetName val="적용단위길이"/>
      <sheetName val="종배수관면벽신"/>
      <sheetName val="종배수관(신)"/>
      <sheetName val="국산화"/>
      <sheetName val="토공(우물통,기타) "/>
      <sheetName val="간선계산"/>
      <sheetName val="배수공"/>
      <sheetName val="부대공"/>
      <sheetName val="대정2공구"/>
      <sheetName val="NAV000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ⴭⴭⴭⴭ"/>
      <sheetName val="설계예산2"/>
      <sheetName val="계장 품셈표"/>
      <sheetName val="A1-DATA"/>
      <sheetName val="단면"/>
      <sheetName val="type-F"/>
      <sheetName val="천방교접속"/>
      <sheetName val="대포2교접속"/>
      <sheetName val="총_구조물공"/>
      <sheetName val="신우"/>
      <sheetName val="I.설계조건"/>
      <sheetName val="CTEMCOST"/>
      <sheetName val="Graph (LGEN)"/>
      <sheetName val="out_prog"/>
      <sheetName val="선적schedule (2)"/>
      <sheetName val="비계공사"/>
      <sheetName val="진천방향"/>
      <sheetName val="내역갑지"/>
      <sheetName val="고상실행"/>
      <sheetName val="기계경비산출기준"/>
      <sheetName val="구역화물"/>
      <sheetName val="회사기초자료"/>
      <sheetName val="시험비"/>
      <sheetName val="공종단가목록"/>
      <sheetName val="건설기계가격"/>
      <sheetName val="서∼군(2)"/>
      <sheetName val="청천내"/>
      <sheetName val="신당동산출근거"/>
      <sheetName val="준검 내역서"/>
      <sheetName val="3.공통공사대비"/>
      <sheetName val="1호인버트수량"/>
      <sheetName val="측구공"/>
      <sheetName val="지구단위계획내역서"/>
      <sheetName val="일위대가 1"/>
      <sheetName val="산거 1(인력투입)"/>
      <sheetName val="일위대가 2"/>
      <sheetName val="일위대가 3"/>
      <sheetName val="데이터"/>
      <sheetName val="구분표"/>
      <sheetName val="구간별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참조-(2)"/>
      <sheetName val="도로경계블럭연장조서"/>
      <sheetName val="원가계산서구조조정"/>
      <sheetName val="도로포장면적산출(1)"/>
      <sheetName val="가시설수량"/>
      <sheetName val="일위목록"/>
      <sheetName val="피벗테이블데이터분석"/>
      <sheetName val="정부노임"/>
      <sheetName val="계수시트"/>
      <sheetName val="현장관리비집계표"/>
      <sheetName val="교대"/>
      <sheetName val="조명일위"/>
      <sheetName val="TYPE-A"/>
      <sheetName val="2호맨홀공제수량"/>
      <sheetName val="공종"/>
      <sheetName val="COVER"/>
      <sheetName val="STEEL BOX 단면설계(SEC.8)"/>
      <sheetName val="(A)내역서"/>
      <sheetName val="합계금액"/>
      <sheetName val="static.cal"/>
      <sheetName val="7단가"/>
      <sheetName val="맨홀수량산출(A-LINE)"/>
      <sheetName val="물돌리기수량집계"/>
      <sheetName val="물돌리기연장산출"/>
      <sheetName val="물돌리기"/>
      <sheetName val="도근좌표"/>
      <sheetName val="트렌치집계"/>
      <sheetName val="고시단가"/>
      <sheetName val="원가서"/>
      <sheetName val="전기단가조사서"/>
      <sheetName val="01"/>
      <sheetName val="차도부연장현황"/>
      <sheetName val="수량총"/>
      <sheetName val="토공총"/>
      <sheetName val="경비"/>
      <sheetName val="용소리교"/>
      <sheetName val="기계경비일람"/>
      <sheetName val="CT "/>
      <sheetName val="건축일위"/>
      <sheetName val="그라우팅일위"/>
      <sheetName val="FB25JN"/>
      <sheetName val="덕전리"/>
      <sheetName val="배수공 주요자재 집계표"/>
      <sheetName val="용수량_생활용수_"/>
      <sheetName val="배수관집계"/>
      <sheetName val="기술자자료입력"/>
      <sheetName val="변수"/>
      <sheetName val="심사물량"/>
      <sheetName val="심사계산"/>
      <sheetName val="5.2.6~7공사요율"/>
      <sheetName val="EACT10"/>
      <sheetName val="시가지우회도로공내역서"/>
      <sheetName val="송장"/>
      <sheetName val="철근정산"/>
      <sheetName val="DATA 입력란"/>
      <sheetName val="명세서"/>
      <sheetName val="6-1. 관개량조서"/>
      <sheetName val="원가입력"/>
      <sheetName val="FOOTING단면력"/>
      <sheetName val="N賃率-職"/>
      <sheetName val="제경비율"/>
      <sheetName val="토공개요"/>
      <sheetName val="토공(1)"/>
      <sheetName val="4.고용보험"/>
      <sheetName val="3.고용보험료산출근거"/>
      <sheetName val="판"/>
      <sheetName val="을지"/>
      <sheetName val="직공비"/>
      <sheetName val="신길1동"/>
      <sheetName val="conclusion"/>
      <sheetName val="comparables"/>
      <sheetName val="Deduction"/>
      <sheetName val="other"/>
      <sheetName val="수목단가"/>
      <sheetName val="시설수량표"/>
      <sheetName val="식재수량표"/>
      <sheetName val="공사 총괄 내역서"/>
      <sheetName val="특수선일위대가"/>
      <sheetName val="공문(신)"/>
      <sheetName val="투찰"/>
      <sheetName val="표준건축비"/>
      <sheetName val="기둥"/>
      <sheetName val="저판(버림100)"/>
      <sheetName val="98수문일위"/>
      <sheetName val="설계변경원가계산총괄표"/>
      <sheetName val="경상비"/>
      <sheetName val="매입세"/>
      <sheetName val="조정금액결과표 (차수별)"/>
      <sheetName val="철근총괄집계표"/>
      <sheetName val="96보완계획7.12"/>
      <sheetName val="토목내역서"/>
      <sheetName val="Site Expenses"/>
      <sheetName val="SRC-B3U2"/>
      <sheetName val="pier(각형)"/>
      <sheetName val="단면 (2)"/>
      <sheetName val="관람석제출"/>
      <sheetName val="11.우각부 보강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대총괄"/>
      <sheetName val="업무량"/>
      <sheetName val="직접인건비"/>
      <sheetName val="직접경비"/>
      <sheetName val="합계"/>
      <sheetName val="바닥판"/>
      <sheetName val="01.10월"/>
      <sheetName val="품셈TABLE"/>
      <sheetName val="AS포장복구 "/>
      <sheetName val="차도조도계산"/>
      <sheetName val="1.설계기준"/>
      <sheetName val="99노임기준"/>
      <sheetName val="2.가정단면"/>
      <sheetName val="견적단가"/>
      <sheetName val="철거산출근거"/>
      <sheetName val="치수표"/>
      <sheetName val="을지총괄"/>
      <sheetName val="개거산출내역"/>
      <sheetName val="대우단가(풍산)"/>
      <sheetName val="입력데이터"/>
      <sheetName val="elecdtla"/>
      <sheetName val="원가계산하도"/>
      <sheetName val="5.지반반력계수"/>
      <sheetName val="갱문및옹벽집계"/>
      <sheetName val="배수관산출"/>
      <sheetName val="수입"/>
      <sheetName val="8.설치품셈"/>
      <sheetName val="날개수량1.5"/>
      <sheetName val="2)관접합"/>
      <sheetName val="L형_옹벽"/>
      <sheetName val="5_정산서"/>
      <sheetName val="8_석축단위(H=1_5M)"/>
      <sheetName val="깨기_총괄"/>
      <sheetName val="기초입력_DATA"/>
      <sheetName val="설_계"/>
      <sheetName val="원가계산_(2)"/>
      <sheetName val="날개벽"/>
      <sheetName val="암거단위"/>
      <sheetName val="횡 연장"/>
      <sheetName val="역T형(H=6.0) (2)"/>
      <sheetName val="일위대가-2"/>
      <sheetName val="일위대가-1"/>
      <sheetName val="사업총괄"/>
      <sheetName val="DATA2"/>
      <sheetName val="기초계산(Pmax)"/>
      <sheetName val="공종별산출내역서"/>
      <sheetName val="방음벽기초"/>
      <sheetName val="정렬"/>
      <sheetName val="기초공"/>
      <sheetName val="토적(3차분)"/>
      <sheetName val="토량운반계산"/>
      <sheetName val="신고분기설정참고"/>
      <sheetName val="거래처자료등록"/>
      <sheetName val="2000전체분"/>
      <sheetName val="사다리"/>
      <sheetName val="신호등일위대가"/>
      <sheetName val="하중조건(평상시)"/>
      <sheetName val="96정변2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산업"/>
      <sheetName val="결정단가"/>
      <sheetName val="토지사정조서"/>
      <sheetName val="점자블럭산_x0002_"/>
      <sheetName val="소도3교"/>
      <sheetName val="노임단가(2008.상)"/>
      <sheetName val="가. 노임단가"/>
      <sheetName val="설계서(7)"/>
      <sheetName val="당초내역서"/>
      <sheetName val="ASCEandUBC"/>
      <sheetName val="1공구"/>
      <sheetName val="단위중량"/>
      <sheetName val="옹벽(수량)"/>
      <sheetName val="LOPCALC"/>
      <sheetName val="공통가설"/>
      <sheetName val="SPC노임(5월)"/>
      <sheetName val="신광초조도계선사업"/>
      <sheetName val="각종양식"/>
      <sheetName val="입력"/>
      <sheetName val="약품공급2"/>
      <sheetName val="군남내역서"/>
      <sheetName val="산정표"/>
      <sheetName val="순공사비"/>
      <sheetName val="하부철근수량"/>
      <sheetName val="부하LOAD"/>
      <sheetName val="단가비교표"/>
      <sheetName val="기계경비시간당손료목록"/>
      <sheetName val="산출내역서집계표"/>
      <sheetName val="사진첩"/>
      <sheetName val="주빔의 설계"/>
      <sheetName val="입력DATA"/>
      <sheetName val="건축명"/>
      <sheetName val="기계명"/>
      <sheetName val="전기명"/>
      <sheetName val="토목명"/>
      <sheetName val="중기손료"/>
      <sheetName val="연결관연장산출"/>
      <sheetName val="고양리"/>
      <sheetName val="삼곡리"/>
      <sheetName val="영천리"/>
      <sheetName val="이름표"/>
      <sheetName val="조사자료"/>
      <sheetName val="수주현황2월"/>
      <sheetName val="영업총괄"/>
      <sheetName val="영업권1114"/>
      <sheetName val="플랜트 설치"/>
      <sheetName val="기계경비"/>
      <sheetName val="큰다리교깨기"/>
      <sheetName val="일위대가단가표"/>
      <sheetName val="Sheet16 (2)"/>
      <sheetName val="J01"/>
      <sheetName val="파이프류"/>
      <sheetName val="1차 내역서"/>
      <sheetName val="실행"/>
      <sheetName val="참고자료"/>
      <sheetName val="주현(해보)"/>
      <sheetName val="주현(영광)"/>
      <sheetName val="현장관리비 산출내역"/>
      <sheetName val="참조"/>
      <sheetName val="참조(2)"/>
      <sheetName val="공용시설내역"/>
      <sheetName val="상세"/>
      <sheetName val="터널조도"/>
      <sheetName val="Macro1"/>
      <sheetName val="매입"/>
      <sheetName val="하수급견적대비"/>
      <sheetName val="직노"/>
      <sheetName val="Macro2"/>
      <sheetName val="연결임시"/>
      <sheetName val="계화배수"/>
      <sheetName val="정보"/>
      <sheetName val="노임단가(2009_상)"/>
      <sheetName val="10_1_중기기초단가"/>
      <sheetName val="2000,9월_일위"/>
      <sheetName val="설계기준"/>
      <sheetName val="내역1"/>
      <sheetName val="특별교실"/>
      <sheetName val="자재목록"/>
      <sheetName val="중기목록"/>
      <sheetName val="단가목록"/>
      <sheetName val="6공구(당초)"/>
      <sheetName val="MFAB"/>
      <sheetName val="MFRT"/>
      <sheetName val="MPKG"/>
      <sheetName val="MPRD"/>
      <sheetName val="발주내역서"/>
      <sheetName val="단면치수"/>
      <sheetName val="공정표"/>
      <sheetName val="PumpSpec"/>
      <sheetName val="X17-TOTAL"/>
      <sheetName val="7-2"/>
      <sheetName val="공정표첨부"/>
      <sheetName val="거래처등록"/>
      <sheetName val="공사명등록"/>
      <sheetName val="은행코드"/>
      <sheetName val="SLA_x0002_"/>
      <sheetName val="U-TYPE(1)"/>
      <sheetName val="연수동"/>
      <sheetName val="단중표"/>
      <sheetName val="산출집계"/>
      <sheetName val="1. 조명내역서(조명설치)"/>
      <sheetName val="2. 조명내역서(조명자재)"/>
      <sheetName val="일위대가집계표"/>
      <sheetName val="일위_파일"/>
      <sheetName val="갑지(추정)"/>
      <sheetName val="이중벽PE관치수표"/>
      <sheetName val="공무2과"/>
      <sheetName val="제출내역 (2)"/>
      <sheetName val="통합"/>
      <sheetName val="목재동바리"/>
      <sheetName val="노임단가 (2)"/>
      <sheetName val="실행내역 "/>
      <sheetName val="통계연보"/>
      <sheetName val="࠶IĂ"/>
      <sheetName val="내역총괄"/>
      <sheetName val="구조물"/>
      <sheetName val="이티입력"/>
      <sheetName val="VST재료산출"/>
      <sheetName val="소상 &quot;1&quot;"/>
      <sheetName val="개별지가"/>
      <sheetName val="noyim"/>
      <sheetName val="도면명"/>
      <sheetName val="가시설공개요"/>
      <sheetName val="자판실행"/>
      <sheetName val="Baby일위대가"/>
      <sheetName val="Help"/>
      <sheetName val="용량(1-2)"/>
      <sheetName val="교대(A1)"/>
      <sheetName val="001"/>
      <sheetName val="4.중기단가산출"/>
      <sheetName val="1.물가시세표"/>
      <sheetName val="지장물C"/>
      <sheetName val="2000양배"/>
      <sheetName val="단위집계표"/>
      <sheetName val="tggwan(mac)"/>
      <sheetName val="부하놬졣/_x0000_"/>
      <sheetName val="부하⢬⌴　"/>
      <sheetName val="L_RPTA05_목록"/>
      <sheetName val="INPUT(덕도방향-시점)"/>
      <sheetName val="가로등설치"/>
      <sheetName val="노임단가(2008_x0000__x0000_畸"/>
      <sheetName val="3.하중산정4.지耀⦓"/>
      <sheetName val="200"/>
      <sheetName val="상반기손익차2총괄"/>
      <sheetName val="기본Data"/>
      <sheetName val="일일작업보고"/>
      <sheetName val="공사일위대가"/>
      <sheetName val="최적단면"/>
      <sheetName val="날개벽수량표"/>
      <sheetName val="기초자료입橂"/>
      <sheetName val="1안"/>
      <sheetName val="개인별조서"/>
      <sheetName val="[고양관재.XLS]부하놬졣/_x0000_"/>
      <sheetName val="I一般比"/>
      <sheetName val="단가 (2)"/>
      <sheetName val="에너지동"/>
      <sheetName val="시설물기초"/>
      <sheetName val="SILICATE"/>
      <sheetName val="danga"/>
      <sheetName val="포설list원본"/>
      <sheetName val="중기내역"/>
      <sheetName val="1. 설계조건 2.단면가정 3. 하중계산"/>
      <sheetName val="1.수인터널"/>
      <sheetName val="밸브설치"/>
      <sheetName val="EQT-ESTN"/>
      <sheetName val="산근1,2"/>
      <sheetName val="RangeObject"/>
      <sheetName val="DAN"/>
      <sheetName val="Data&amp;Result"/>
      <sheetName val="3지구단위"/>
      <sheetName val="남양주부대"/>
      <sheetName val="INFO"/>
      <sheetName val="내역서(기계)"/>
      <sheetName val="지구단위계획"/>
      <sheetName val="상수도토공집계표"/>
      <sheetName val="gvl"/>
      <sheetName val="당초계약"/>
      <sheetName val="등록자료"/>
      <sheetName val="용집"/>
      <sheetName val="JUCKEYK"/>
      <sheetName val="뚝토공"/>
      <sheetName val="CABLE SIZE-3"/>
      <sheetName val="연결관암거"/>
      <sheetName val="(전기)설계예산서"/>
      <sheetName val="SE-611"/>
      <sheetName val="평균터파기고(1-2,ASP)"/>
      <sheetName val="교각(P1)수량"/>
      <sheetName val="대가수량"/>
      <sheetName val="상부수량(1)"/>
      <sheetName val="투찰가"/>
      <sheetName val="목포방향"/>
      <sheetName val="수로단위수량"/>
      <sheetName val="목차"/>
      <sheetName val="C3"/>
      <sheetName val="시설일위"/>
      <sheetName val="PIPE"/>
      <sheetName val="수량산출서"/>
      <sheetName val="현장관리비"/>
      <sheetName val="광양 3기 유입수"/>
      <sheetName val="특수기호강도거푸집"/>
      <sheetName val="장비"/>
      <sheetName val="카렌스센터계량기설치공사"/>
      <sheetName val="4)유동표"/>
      <sheetName val="노무비단가"/>
      <sheetName val="설계서을"/>
      <sheetName val="변경내역"/>
      <sheetName val="기본자료"/>
      <sheetName val="포장공제집계"/>
      <sheetName val="MYUN(MAC)"/>
      <sheetName val="3.바닥판설계"/>
      <sheetName val="견적서-을지"/>
      <sheetName val="전기공사"/>
      <sheetName val="총괄표 "/>
      <sheetName val="woo(mac)"/>
      <sheetName val="시점부교대"/>
      <sheetName val="콘_재료분리(1)"/>
      <sheetName val="000 단가"/>
      <sheetName val="MSG 수량"/>
      <sheetName val="내역(정지)"/>
      <sheetName val="96노임기준"/>
      <sheetName val="내역서변경성원"/>
      <sheetName val="기초자료"/>
      <sheetName val="1련박스"/>
      <sheetName val="4.장비손료"/>
      <sheetName val="TIE-IN"/>
      <sheetName val="교대시점"/>
      <sheetName val="전기산출"/>
      <sheetName val="RPF_일반수량(35m)"/>
      <sheetName val="1_설계조건"/>
      <sheetName val="5_소재"/>
      <sheetName val="Sheet3_(2)"/>
      <sheetName val="chart_update"/>
      <sheetName val="5_배수관로"/>
      <sheetName val="3_2_3차처리시설"/>
      <sheetName val="건축집계"/>
      <sheetName val="개별직종노임단가(2005.1)"/>
      <sheetName val="FAB별"/>
      <sheetName val="자재단가비교표"/>
      <sheetName val="경비_원본"/>
      <sheetName val="L형옹벽단위수량(35)"/>
      <sheetName val="설비동거푸집"/>
      <sheetName val="설비동기타"/>
      <sheetName val="역사이펀평균높이"/>
      <sheetName val="준공평가"/>
      <sheetName val="화설내"/>
      <sheetName val="단"/>
      <sheetName val="자재집게표 "/>
      <sheetName val="LEGEND"/>
      <sheetName val="내역서 "/>
      <sheetName val="실행(ALT1)"/>
      <sheetName val="기준표"/>
      <sheetName val="와동25-3(변경)"/>
      <sheetName val="음료실행"/>
      <sheetName val="설계서(본관)"/>
      <sheetName val="금속및금속창호"/>
      <sheetName val="내역서적용수량 (지방도893)"/>
      <sheetName val="장척총괄"/>
      <sheetName val="주형"/>
      <sheetName val="piping"/>
      <sheetName val="단가산출1"/>
      <sheetName val="여과지동"/>
      <sheetName val="아파트"/>
      <sheetName val="가시설"/>
      <sheetName val="투찰추정"/>
      <sheetName val="공사비_NDE"/>
      <sheetName val="단가(자재)"/>
      <sheetName val="단가(노임)"/>
      <sheetName val="기초목록"/>
      <sheetName val="000000"/>
      <sheetName val="차선도색수량집계"/>
      <sheetName val="FLANGE"/>
      <sheetName val="VALVE"/>
      <sheetName val="원가data"/>
      <sheetName val="삼보지질"/>
      <sheetName val="원가계산서(변경)"/>
      <sheetName val="부대공Ⅱ"/>
      <sheetName val="환경기계공정표 (3)"/>
      <sheetName val="참고"/>
      <sheetName val="산근목록"/>
      <sheetName val="옹벽1"/>
      <sheetName val="개요"/>
      <sheetName val="수문일1"/>
      <sheetName val="접속도로1"/>
      <sheetName val="총괄"/>
      <sheetName val="안산기계장치"/>
      <sheetName val="건물"/>
      <sheetName val="GRACE"/>
      <sheetName val="최종계약서"/>
      <sheetName val="TABLE0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CRUDE RE-bar"/>
      <sheetName val="crude.SLAB RE-bar"/>
      <sheetName val="1"/>
      <sheetName val="토공A"/>
      <sheetName val="견적서"/>
      <sheetName val="냉천부속동"/>
      <sheetName val="예정공정표"/>
      <sheetName val="철집"/>
      <sheetName val="2.대외공문"/>
      <sheetName val="현관"/>
      <sheetName val="부안일위"/>
      <sheetName val="옹벽"/>
      <sheetName val="입력단가"/>
      <sheetName val="노임단가자료"/>
      <sheetName val="주공 갑지"/>
      <sheetName val="A1"/>
      <sheetName val="3.골재원검토의견서 갑지"/>
      <sheetName val="견적서을"/>
      <sheetName val="전체내역"/>
      <sheetName val="9902"/>
      <sheetName val="계획금액"/>
      <sheetName val="220 (2)"/>
      <sheetName val="참조M"/>
      <sheetName val="건설기계"/>
      <sheetName val="기초자재"/>
      <sheetName val="집계"/>
      <sheetName val="제경비"/>
      <sheetName val="총집계표"/>
      <sheetName val="pier-1"/>
      <sheetName val="암거"/>
      <sheetName val="상계견적"/>
      <sheetName val="5.2 단가비교표(CCTV, 방송, 주차관제, 타워폴)"/>
      <sheetName val="5.1 단가비교표(분전반)"/>
      <sheetName val="3. 단위내역목록"/>
      <sheetName val="6. 인건비"/>
      <sheetName val="토공총괄표"/>
      <sheetName val="약품설비"/>
      <sheetName val="맨홀"/>
      <sheetName val="단가입력"/>
      <sheetName val="●수량(침구보관창고-21평)"/>
      <sheetName val="재료단가"/>
      <sheetName val="다곡2교"/>
      <sheetName val="금액결정"/>
      <sheetName val="기준액"/>
      <sheetName val="ɬ_x0000_栀㞠_x0000__x0000_Ā_x0000_윈월"/>
      <sheetName val="수안보-M쁂㞔 "/>
      <sheetName val="BSD (2)"/>
      <sheetName val="인원조직표"/>
      <sheetName val="몰탈재료산출"/>
      <sheetName val="현금"/>
      <sheetName val="세부내역(직접인건비)"/>
      <sheetName val="세부내역(직접경비)"/>
      <sheetName val="RING WALL"/>
      <sheetName val="변화치수"/>
      <sheetName val="예산M12A"/>
      <sheetName val="일위대가︀ᇕ԰"/>
      <sheetName val="일위대가ﻎᇕ԰"/>
      <sheetName val="관람데ԯ_x0000_"/>
      <sheetName val="관람데뀀轔"/>
      <sheetName val="SLAB&quot;1P"/>
      <sheetName val="SLAB&quot;1_x0000_"/>
      <sheetName val="백암비스타내역"/>
      <sheetName val="변경집계표"/>
      <sheetName val="별표 "/>
      <sheetName val="13.접속슬래브"/>
      <sheetName val="해외"/>
      <sheetName val="산출근거(가설도로_유_x0010__x0000_ఀ"/>
      <sheetName val="단가대비"/>
      <sheetName val="설계명세서-2"/>
      <sheetName val="CABdata"/>
      <sheetName val="TB-내역서"/>
      <sheetName val="빙장비사양"/>
      <sheetName val="장비사양"/>
      <sheetName val="단위량당중기"/>
      <sheetName val="계장_품셈표"/>
      <sheetName val="노임단가_(2)"/>
      <sheetName val="cable-data"/>
      <sheetName val="archi(본사)"/>
      <sheetName val=" 상부공통집계(총괄)"/>
      <sheetName val="교대(A塀/墌/多"/>
      <sheetName val="SOR纘$헾"/>
      <sheetName val="중기기초자료"/>
      <sheetName val="[고양관재.XLS][고양관재.XLS]부하놬졣/_x0000_"/>
      <sheetName val="토공계산서(부체도로)"/>
      <sheetName val="5_모델링"/>
      <sheetName val="CONCRETE"/>
      <sheetName val="물량표"/>
      <sheetName val="공사원가계산"/>
      <sheetName val="MW-S"/>
      <sheetName val="MW-BM"/>
      <sheetName val="보온자재단가표"/>
      <sheetName val="STORAGE"/>
      <sheetName val="인제내역"/>
      <sheetName val="입력자료"/>
      <sheetName val="공사비산출내역"/>
      <sheetName val="내역(원안-대안)"/>
      <sheetName val="99총공사내역서"/>
      <sheetName val="1.취수장"/>
      <sheetName val="현장경비"/>
      <sheetName val="수목데이타"/>
      <sheetName val="2001년계약내력출력분"/>
      <sheetName val="1차기성분내력"/>
      <sheetName val="기성공제요청서"/>
      <sheetName val="PVC접합개소__x0005__x0000__x0000_"/>
      <sheetName val="PVC접합개소_懸_x0013_颙〒"/>
      <sheetName val="PVC접합개소_颙〒_x0005__x0000_"/>
      <sheetName val="기계가격"/>
      <sheetName val="직영2"/>
      <sheetName val="장비경비"/>
      <sheetName val="계약요청"/>
      <sheetName val="본실행경비"/>
      <sheetName val="변경총괄지(1)"/>
      <sheetName val="교통대책내역"/>
      <sheetName val="설명서 "/>
      <sheetName val="분뇨"/>
      <sheetName val="토사(PE "/>
      <sheetName val="기계상쐄"/>
      <sheetName val="보도경계블럭"/>
      <sheetName val="할증 "/>
      <sheetName val="실행내က"/>
      <sheetName val="21301동"/>
      <sheetName val="일반전기"/>
      <sheetName val="SIL98"/>
      <sheetName val="UNIT"/>
      <sheetName val="D-623D"/>
      <sheetName val="BQ"/>
      <sheetName val="일위"/>
      <sheetName val="빙축열"/>
      <sheetName val="L-type"/>
      <sheetName val="금액내역서"/>
      <sheetName val="옥외등신설"/>
      <sheetName val="저케CV22신설"/>
      <sheetName val="저케CV38신설"/>
      <sheetName val="저케CV8신설"/>
      <sheetName val="접지3종"/>
      <sheetName val="기종별 합계"/>
      <sheetName val="단가조사서 (2)"/>
      <sheetName val="예총"/>
      <sheetName val="원수조 거푸집"/>
      <sheetName val="원수조 기타"/>
      <sheetName val="암거단위-1련"/>
      <sheetName val="bi"/>
      <sheetName val="전신환매도율"/>
      <sheetName val="제직재"/>
      <sheetName val="설직재-1"/>
      <sheetName val="제-노임"/>
      <sheetName val="내#일산설치"/>
      <sheetName val="내역(한신APT)"/>
      <sheetName val="진접"/>
      <sheetName val="스케즐"/>
      <sheetName val="동해title"/>
      <sheetName val="인사자료총집계"/>
      <sheetName val="화재 탐지 설비"/>
      <sheetName val="공정계획(내부계획25%,내부w.f)"/>
      <sheetName val="S-F4301"/>
      <sheetName val="MEXICO-C"/>
      <sheetName val="총괄서"/>
      <sheetName val="guard(mac)_x0000__x0000__x0000__x0000__x0000__x0000__x0000__x0000__x0000__x0009__x0000_㣬ǚ_x0000__x0004__x0000__x0000__x0000__x0000__x0000__x0000_"/>
      <sheetName val="과천MAIN"/>
      <sheetName val="수압시_x0000__x0000__x0005_"/>
      <sheetName val="계측제어설비"/>
      <sheetName val="환율"/>
      <sheetName val="운반공"/>
      <sheetName val="업체별기성내역"/>
      <sheetName val="세목전체"/>
      <sheetName val="c_balju"/>
      <sheetName val="원가계산서(1공구)"/>
      <sheetName val="부대"/>
      <sheetName val="사  업  비  수  지  예  산  서"/>
      <sheetName val="단가산출서1"/>
      <sheetName val="식재총괄"/>
      <sheetName val="신천3호용수로"/>
      <sheetName val="CC16-내역서"/>
      <sheetName val="guard(mac)_x0000__x0000__x0000__x0000__x0000__x0000__x0000__x0000__x0000_ _x0000_㣬ǚ_x0000__x0004__x0000__x0000__x0000__x0000__x0000__x0000_"/>
      <sheetName val="공사요율산출표"/>
      <sheetName val="복선-직선"/>
      <sheetName val="점수계산1-2"/>
      <sheetName val="내역서 제출"/>
      <sheetName val="UBC(WIND)"/>
      <sheetName val="Pjny"/>
      <sheetName val="SVF715"/>
      <sheetName val="하수관로 포장철거 및 복구 자재 집계표 "/>
      <sheetName val="BREAKDOWN(철거설치)"/>
      <sheetName val="월별수입"/>
      <sheetName val="MBR9"/>
      <sheetName val="각형맨홀"/>
      <sheetName val="원가&amp;하도급원가"/>
      <sheetName val="단가조사-1"/>
      <sheetName val="단가조사-2"/>
      <sheetName val="해외(원화)"/>
      <sheetName val="제수"/>
      <sheetName val="마장"/>
      <sheetName val="시멘트,모래,자갈 및 골재산출표1"/>
      <sheetName val="2선재"/>
      <sheetName val="작성방법"/>
      <sheetName val="시중노임단가"/>
      <sheetName val="내역서(교량)전체"/>
      <sheetName val="평가내역"/>
      <sheetName val="Sensitivity"/>
      <sheetName val="9GNG운반"/>
      <sheetName val="입상내역"/>
      <sheetName val="pvc vent"/>
      <sheetName val="설계가"/>
      <sheetName val="지질조사"/>
      <sheetName val="M-MG1"/>
      <sheetName val="골조시행"/>
      <sheetName val="NOMUBI"/>
      <sheetName val="sw1"/>
      <sheetName val="A2"/>
      <sheetName val="옹벽철근"/>
      <sheetName val="노단"/>
      <sheetName val="단산"/>
      <sheetName val="명세"/>
      <sheetName val="일대"/>
      <sheetName val="예정(3)"/>
      <sheetName val="산출기준 (2)"/>
      <sheetName val="국민연금표"/>
      <sheetName val="setup"/>
      <sheetName val="SAMPLE!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단가산출서(기계)"/>
      <sheetName val="옹벽기초자료"/>
      <sheetName val="현황산출서"/>
      <sheetName val="용산3(영광)"/>
      <sheetName val="교육종류"/>
      <sheetName val="POL6차-PIPING"/>
      <sheetName val="현장"/>
      <sheetName val="11-2.아파트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소방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하남내역"/>
      <sheetName val="투입집계표"/>
      <sheetName val="이형관재료표(A-L)"/>
      <sheetName val="기자재단가조사서"/>
      <sheetName val="신규노무비"/>
      <sheetName val="0.단가"/>
      <sheetName val="장비일위대가2002상"/>
      <sheetName val="시멘트,모래집계"/>
      <sheetName val="cpm챠트"/>
      <sheetName val="가격조사서"/>
      <sheetName val="직재"/>
      <sheetName val="1000 DB구축 부표"/>
      <sheetName val="철거현황"/>
      <sheetName val="기초일위"/>
      <sheetName val="식재일위"/>
      <sheetName val="기계내역서"/>
      <sheetName val="시점교대"/>
      <sheetName val="일위합"/>
      <sheetName val="중기사"/>
      <sheetName val="기계경"/>
      <sheetName val="노임단"/>
      <sheetName val="장비단"/>
      <sheetName val="자재단"/>
      <sheetName val="기계합"/>
      <sheetName val="상 부"/>
      <sheetName val="K1CSP-00"/>
      <sheetName val="계획시간"/>
      <sheetName val="소일위대가코드표"/>
      <sheetName val="단락전류-A"/>
      <sheetName val="공사설계"/>
      <sheetName val="교대(A_x0005__x0000__x0000__x0000_"/>
      <sheetName val="교대(A닑"/>
      <sheetName val="기술자료 (광화문)"/>
      <sheetName val="노임자재단가"/>
      <sheetName val="가스"/>
      <sheetName val="광주운남을"/>
      <sheetName val="가로등기초"/>
      <sheetName val="PAD TR보호대기초"/>
      <sheetName val="원내역"/>
      <sheetName val="내역서2안"/>
      <sheetName val="차선도색현황"/>
      <sheetName val="단가 "/>
      <sheetName val="계산중"/>
      <sheetName val="횡배위치"/>
      <sheetName val="간접비"/>
      <sheetName val="L형옹벽측구"/>
      <sheetName val="전체토공집계표"/>
      <sheetName val="관로토공집계표"/>
      <sheetName val="토적집계표"/>
      <sheetName val="구조물토공집계표"/>
      <sheetName val="시점부맨홀토공"/>
      <sheetName val="종점부맨홀토공"/>
      <sheetName val="유입량"/>
      <sheetName val="내역서-2"/>
      <sheetName val="5CHBDC"/>
      <sheetName val="대림경상68억"/>
      <sheetName val="1.재료집계"/>
      <sheetName val="재료집계표(1)"/>
      <sheetName val="2.토공"/>
      <sheetName val="토공수량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기계설비-물가변동"/>
      <sheetName val="공기"/>
      <sheetName val="토 적 표"/>
      <sheetName val="Price List"/>
      <sheetName val="원가계산서 (2)"/>
      <sheetName val="공종별집계표"/>
      <sheetName val="공종별내역서"/>
      <sheetName val="중기단가목록"/>
      <sheetName val="중기단가산출서"/>
      <sheetName val="지장물닑⿬_x0005_"/>
      <sheetName val="물량집계"/>
      <sheetName val="횡배수관토공수량"/>
      <sheetName val="1호토공"/>
      <sheetName val="식재가격"/>
      <sheetName val="구천"/>
      <sheetName val="흄관기초"/>
      <sheetName val="COST"/>
      <sheetName val="1-1합"/>
      <sheetName val="1-1오"/>
      <sheetName val="1-1우"/>
      <sheetName val="ygd1-2"/>
      <sheetName val="ygr1-3"/>
      <sheetName val="ygr1-2"/>
      <sheetName val="ygr1-4"/>
      <sheetName val="2@ BOX"/>
      <sheetName val="장비단가(010427)"/>
      <sheetName val="9811"/>
      <sheetName val="BEND LOSS"/>
      <sheetName val="적정심사"/>
      <sheetName val="표지 (2)"/>
      <sheetName val="조내역"/>
      <sheetName val="공종단가"/>
      <sheetName val="공양식"/>
      <sheetName val="오정환"/>
      <sheetName val="2000.11월설계내역"/>
      <sheetName val="5지구단위"/>
      <sheetName val="00상노임"/>
      <sheetName val="백호׉_x0000_缀"/>
      <sheetName val="도로횡단-D300"/>
      <sheetName val="PARAMETER"/>
      <sheetName val="COA-17"/>
      <sheetName val="C-18"/>
      <sheetName val="4.2유효폭의 계산"/>
    </sheetNames>
    <sheetDataSet>
      <sheetData sheetId="0" refreshError="1">
        <row r="24">
          <cell r="B24" t="str">
            <v>수평곡관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I24">
            <v>0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I24">
            <v>0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I24">
            <v>0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I24">
            <v>0</v>
          </cell>
        </row>
      </sheetData>
      <sheetData sheetId="18" refreshError="1"/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I24">
            <v>0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I24">
            <v>0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I24">
            <v>0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I24">
            <v>0</v>
          </cell>
        </row>
      </sheetData>
      <sheetData sheetId="35">
        <row r="24">
          <cell r="I24">
            <v>0</v>
          </cell>
        </row>
      </sheetData>
      <sheetData sheetId="36">
        <row r="24">
          <cell r="I24">
            <v>0</v>
          </cell>
        </row>
      </sheetData>
      <sheetData sheetId="37">
        <row r="24">
          <cell r="B24" t="str">
            <v>수평곡관</v>
          </cell>
        </row>
      </sheetData>
      <sheetData sheetId="38">
        <row r="24">
          <cell r="I24">
            <v>0</v>
          </cell>
        </row>
      </sheetData>
      <sheetData sheetId="39">
        <row r="24">
          <cell r="I24">
            <v>0</v>
          </cell>
        </row>
      </sheetData>
      <sheetData sheetId="40">
        <row r="24">
          <cell r="I24">
            <v>0</v>
          </cell>
        </row>
      </sheetData>
      <sheetData sheetId="41" refreshError="1"/>
      <sheetData sheetId="42">
        <row r="24">
          <cell r="I24">
            <v>0</v>
          </cell>
        </row>
      </sheetData>
      <sheetData sheetId="43">
        <row r="24">
          <cell r="I24">
            <v>0</v>
          </cell>
        </row>
      </sheetData>
      <sheetData sheetId="44">
        <row r="24">
          <cell r="I24">
            <v>0</v>
          </cell>
        </row>
      </sheetData>
      <sheetData sheetId="45" refreshError="1"/>
      <sheetData sheetId="46" refreshError="1"/>
      <sheetData sheetId="47">
        <row r="24">
          <cell r="B24" t="str">
            <v>수평곡관</v>
          </cell>
        </row>
      </sheetData>
      <sheetData sheetId="48">
        <row r="24">
          <cell r="I24">
            <v>0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24">
          <cell r="I24">
            <v>0</v>
          </cell>
        </row>
      </sheetData>
      <sheetData sheetId="71">
        <row r="24">
          <cell r="I24">
            <v>0</v>
          </cell>
        </row>
      </sheetData>
      <sheetData sheetId="72">
        <row r="24">
          <cell r="I24">
            <v>0</v>
          </cell>
        </row>
      </sheetData>
      <sheetData sheetId="73">
        <row r="25">
          <cell r="E25" t="str">
            <v>+</v>
          </cell>
        </row>
      </sheetData>
      <sheetData sheetId="74">
        <row r="24">
          <cell r="I24">
            <v>0</v>
          </cell>
        </row>
      </sheetData>
      <sheetData sheetId="75">
        <row r="24">
          <cell r="I24">
            <v>0</v>
          </cell>
        </row>
      </sheetData>
      <sheetData sheetId="76">
        <row r="24">
          <cell r="I24">
            <v>0</v>
          </cell>
        </row>
      </sheetData>
      <sheetData sheetId="77">
        <row r="24">
          <cell r="I24">
            <v>0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I24">
            <v>0</v>
          </cell>
        </row>
      </sheetData>
      <sheetData sheetId="81">
        <row r="24">
          <cell r="B24" t="str">
            <v>수평곡관</v>
          </cell>
        </row>
      </sheetData>
      <sheetData sheetId="82">
        <row r="24">
          <cell r="B24" t="str">
            <v>수평곡관</v>
          </cell>
        </row>
      </sheetData>
      <sheetData sheetId="83">
        <row r="24">
          <cell r="B24" t="str">
            <v>수평곡관</v>
          </cell>
        </row>
      </sheetData>
      <sheetData sheetId="84">
        <row r="24">
          <cell r="B24" t="str">
            <v>수평곡관</v>
          </cell>
        </row>
      </sheetData>
      <sheetData sheetId="85">
        <row r="24">
          <cell r="I24">
            <v>0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I24">
            <v>0</v>
          </cell>
        </row>
      </sheetData>
      <sheetData sheetId="88">
        <row r="24">
          <cell r="I24">
            <v>0</v>
          </cell>
        </row>
      </sheetData>
      <sheetData sheetId="89">
        <row r="24">
          <cell r="I24">
            <v>0</v>
          </cell>
        </row>
      </sheetData>
      <sheetData sheetId="90">
        <row r="24">
          <cell r="B24" t="str">
            <v>수평곡관</v>
          </cell>
        </row>
      </sheetData>
      <sheetData sheetId="91"/>
      <sheetData sheetId="92">
        <row r="24">
          <cell r="B24" t="str">
            <v>수평곡관</v>
          </cell>
        </row>
      </sheetData>
      <sheetData sheetId="93">
        <row r="24">
          <cell r="I24">
            <v>0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I24">
            <v>0</v>
          </cell>
        </row>
      </sheetData>
      <sheetData sheetId="97">
        <row r="24">
          <cell r="I24">
            <v>0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I24">
            <v>0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I24">
            <v>0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I24">
            <v>0</v>
          </cell>
        </row>
      </sheetData>
      <sheetData sheetId="107">
        <row r="24">
          <cell r="I24">
            <v>0</v>
          </cell>
        </row>
      </sheetData>
      <sheetData sheetId="108">
        <row r="24">
          <cell r="I24">
            <v>0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I24">
            <v>0</v>
          </cell>
        </row>
      </sheetData>
      <sheetData sheetId="111">
        <row r="24">
          <cell r="I24">
            <v>0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 refreshError="1"/>
      <sheetData sheetId="115">
        <row r="24">
          <cell r="B24" t="str">
            <v>수평곡관</v>
          </cell>
        </row>
      </sheetData>
      <sheetData sheetId="116">
        <row r="24">
          <cell r="B24" t="str">
            <v>수평곡관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B24" t="str">
            <v>수평곡관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B24" t="str">
            <v>수평곡관</v>
          </cell>
        </row>
      </sheetData>
      <sheetData sheetId="123">
        <row r="24">
          <cell r="B24" t="str">
            <v>수평곡관</v>
          </cell>
        </row>
      </sheetData>
      <sheetData sheetId="124">
        <row r="24">
          <cell r="I24">
            <v>0</v>
          </cell>
        </row>
      </sheetData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>
        <row r="24">
          <cell r="B24" t="str">
            <v>수평곡관</v>
          </cell>
        </row>
      </sheetData>
      <sheetData sheetId="128">
        <row r="24">
          <cell r="B24" t="str">
            <v>수평곡관</v>
          </cell>
        </row>
      </sheetData>
      <sheetData sheetId="129">
        <row r="24">
          <cell r="I24">
            <v>0</v>
          </cell>
        </row>
      </sheetData>
      <sheetData sheetId="130">
        <row r="24">
          <cell r="I24">
            <v>0</v>
          </cell>
        </row>
      </sheetData>
      <sheetData sheetId="131">
        <row r="24">
          <cell r="I24">
            <v>0</v>
          </cell>
        </row>
      </sheetData>
      <sheetData sheetId="132">
        <row r="24">
          <cell r="B24" t="str">
            <v>수평곡관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B24" t="str">
            <v>수평곡관</v>
          </cell>
        </row>
      </sheetData>
      <sheetData sheetId="136">
        <row r="24">
          <cell r="B24" t="str">
            <v>수평곡관</v>
          </cell>
        </row>
      </sheetData>
      <sheetData sheetId="137">
        <row r="24">
          <cell r="I24">
            <v>0</v>
          </cell>
        </row>
      </sheetData>
      <sheetData sheetId="138"/>
      <sheetData sheetId="139">
        <row r="24">
          <cell r="B24" t="str">
            <v>수평곡관</v>
          </cell>
        </row>
      </sheetData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/>
      <sheetData sheetId="207" refreshError="1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/>
      <sheetData sheetId="810" refreshError="1"/>
      <sheetData sheetId="811"/>
      <sheetData sheetId="812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/>
      <sheetData sheetId="1745"/>
      <sheetData sheetId="1746" refreshError="1"/>
      <sheetData sheetId="1747" refreshError="1"/>
      <sheetData sheetId="1748"/>
      <sheetData sheetId="1749"/>
      <sheetData sheetId="1750"/>
      <sheetData sheetId="1751"/>
      <sheetData sheetId="1752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직재"/>
      <sheetName val="MOTOR"/>
      <sheetName val="요율"/>
      <sheetName val="청천내"/>
      <sheetName val="내역"/>
      <sheetName val="전기"/>
      <sheetName val="인건비"/>
      <sheetName val="건축내역"/>
      <sheetName val="대총괄표"/>
      <sheetName val="집계"/>
      <sheetName val="물가대비표"/>
      <sheetName val="내역서1999.8최종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동원인원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데이타"/>
      <sheetName val="청천내"/>
      <sheetName val="단가산출"/>
      <sheetName val="인건비 "/>
      <sheetName val="노무"/>
      <sheetName val="설계내역서"/>
      <sheetName val="LP-S"/>
      <sheetName val="간선계산"/>
      <sheetName val="전차선로 물량표"/>
      <sheetName val="일위대가"/>
      <sheetName val="노무비"/>
      <sheetName val="산출1-수변전"/>
      <sheetName val="식재인부"/>
      <sheetName val="신우"/>
      <sheetName val="단가표"/>
      <sheetName val="Macro(전선)"/>
      <sheetName val="ABUT수량-A1"/>
      <sheetName val="공구"/>
      <sheetName val="현장경비"/>
      <sheetName val="Sheet1"/>
      <sheetName val="Sheet1 (2)"/>
      <sheetName val="관접합및부설"/>
      <sheetName val="단가"/>
      <sheetName val="DATE"/>
      <sheetName val="직재"/>
      <sheetName val="램머"/>
      <sheetName val="기계경비(시간당)"/>
      <sheetName val="복명서"/>
      <sheetName val="노임단가"/>
      <sheetName val="1.시험비"/>
      <sheetName val="물가자료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아파트기별"/>
      <sheetName val="공리일"/>
      <sheetName val="설계명세서"/>
    </sheetNames>
    <sheetDataSet>
      <sheetData sheetId="0" refreshError="1">
        <row r="4">
          <cell r="D4" t="str">
            <v>시청앞 분수대 경관조명 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표지"/>
      <sheetName val="설계산출기초"/>
      <sheetName val="공사원가계산서"/>
      <sheetName val="도급예산내역서봉투"/>
      <sheetName val="도급예산내역서총괄표"/>
      <sheetName val="운반비산출"/>
      <sheetName val="을부담운반비"/>
      <sheetName val="laroux"/>
      <sheetName val="숫자"/>
      <sheetName val="전압강하율"/>
      <sheetName val="개소별명세표 (2)"/>
      <sheetName val="인공"/>
      <sheetName val="도면치수"/>
      <sheetName val="마지막일위대가표"/>
      <sheetName val="도급예산내역서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주포터널"/>
      <sheetName val="철거산출근거"/>
      <sheetName val="수량-가로등"/>
      <sheetName val="설계내역서"/>
      <sheetName val="직재"/>
      <sheetName val="기초입력 DATA"/>
      <sheetName val="청천내"/>
      <sheetName val="확약서"/>
      <sheetName val="중강당 내역"/>
      <sheetName val="총괄표"/>
      <sheetName val="설계명세서"/>
      <sheetName val="노임"/>
      <sheetName val="기본단가표"/>
      <sheetName val="원가계산서 "/>
      <sheetName val="일위대가"/>
      <sheetName val="총괄내역서"/>
      <sheetName val="단가 (2)"/>
      <sheetName val="2-1. 경관조명 내역총괄표"/>
      <sheetName val="데이타"/>
      <sheetName val="단가"/>
      <sheetName val="공량산출서"/>
      <sheetName val="2011공임"/>
      <sheetName val="기중"/>
      <sheetName val="1"/>
      <sheetName val="전선 및 전선관"/>
      <sheetName val="Sheet1"/>
      <sheetName val="DATE"/>
      <sheetName val="전기"/>
      <sheetName val="데리네이타현황"/>
      <sheetName val="대조표(0108)"/>
      <sheetName val="실행대비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동원인원"/>
      <sheetName val="조명시설"/>
      <sheetName val="입력"/>
      <sheetName val="단가대비"/>
      <sheetName val="단가조사-2"/>
      <sheetName val="자재단가"/>
      <sheetName val="아파트기별"/>
      <sheetName val="공리일"/>
      <sheetName val="견적단가"/>
      <sheetName val="기자재비"/>
      <sheetName val="전동기"/>
      <sheetName val="2.1 전선굵기"/>
      <sheetName val="가시설단위수량"/>
      <sheetName val="SORCE1"/>
      <sheetName val="단위수량"/>
      <sheetName val="소방"/>
      <sheetName val="효성CB 1P기초"/>
      <sheetName val="BID"/>
      <sheetName val="경율산정.XLS"/>
      <sheetName val="산출3-동력"/>
      <sheetName val="산출4-전등"/>
      <sheetName val="산출9-TRAY"/>
      <sheetName val="노임단가"/>
      <sheetName val="자재단가_사급"/>
      <sheetName val="중기적산목록"/>
      <sheetName val="식재수량표"/>
      <sheetName val="내역서"/>
      <sheetName val="해평견적"/>
      <sheetName val="우수받이"/>
      <sheetName val="목차"/>
      <sheetName val="1.설계설명서"/>
      <sheetName val="평가데이터"/>
      <sheetName val="내역"/>
      <sheetName val="참조"/>
      <sheetName val="변수값"/>
      <sheetName val="중기상차"/>
      <sheetName val="AS복구"/>
      <sheetName val="중기터파기"/>
      <sheetName val="조명율표"/>
      <sheetName val="#REF"/>
      <sheetName val="DATA"/>
      <sheetName val="차도조도계산"/>
      <sheetName val="샘플표지"/>
      <sheetName val="직접경비"/>
      <sheetName val="직접인건비"/>
      <sheetName val="현장경비"/>
      <sheetName val="SAM"/>
      <sheetName val="물집"/>
      <sheetName val="분전반계산서(석관)"/>
      <sheetName val="공사원가계산서 "/>
      <sheetName val="부표총괄"/>
      <sheetName val="3월팀계 "/>
      <sheetName val="수안보-MBR1"/>
      <sheetName val="설계예산서"/>
      <sheetName val="예산내역서"/>
      <sheetName val="소상 &quot;1&quot;"/>
      <sheetName val="한일양산"/>
      <sheetName val="일위대가표"/>
      <sheetName val="단가(자재)"/>
      <sheetName val="대치판정"/>
      <sheetName val="단가(노임)"/>
      <sheetName val="기초목록"/>
      <sheetName val="산출7-유도등"/>
      <sheetName val="내역을"/>
      <sheetName val="견적1"/>
      <sheetName val="할증 "/>
      <sheetName val="현장경상비"/>
      <sheetName val="값"/>
      <sheetName val="토공연장"/>
      <sheetName val="자재"/>
      <sheetName val="용수량(생활용수)"/>
      <sheetName val="금액"/>
      <sheetName val="산출내역"/>
      <sheetName val="진주방향"/>
      <sheetName val="총 원가계산"/>
      <sheetName val="수량산출"/>
      <sheetName val="관접합및부설"/>
      <sheetName val="원가계산"/>
      <sheetName val="Sheet5"/>
    </sheetNames>
    <sheetDataSet>
      <sheetData sheetId="0" refreshError="1">
        <row r="1">
          <cell r="B1" t="str">
            <v>제전    제  7  호</v>
          </cell>
        </row>
        <row r="8">
          <cell r="B8" t="str">
            <v>1998.  5.  26.</v>
          </cell>
        </row>
      </sheetData>
      <sheetData sheetId="1" refreshError="1"/>
      <sheetData sheetId="2" refreshError="1">
        <row r="6">
          <cell r="C6">
            <v>11018395</v>
          </cell>
        </row>
        <row r="9">
          <cell r="C9">
            <v>19831363.620000001</v>
          </cell>
        </row>
        <row r="22">
          <cell r="C22">
            <v>2555056</v>
          </cell>
        </row>
      </sheetData>
      <sheetData sheetId="3" refreshError="1">
        <row r="5">
          <cell r="C5" t="str">
            <v>주포터널외 3개소 전력설비 보수공사</v>
          </cell>
        </row>
      </sheetData>
      <sheetData sheetId="4"/>
      <sheetData sheetId="5" refreshError="1">
        <row r="25">
          <cell r="E25">
            <v>1.6160000000000001</v>
          </cell>
        </row>
      </sheetData>
      <sheetData sheetId="6" refreshError="1">
        <row r="1">
          <cell r="B1" t="str">
            <v>제전    제  7  호</v>
          </cell>
          <cell r="D1">
            <v>2</v>
          </cell>
        </row>
        <row r="2">
          <cell r="D2">
            <v>130</v>
          </cell>
        </row>
        <row r="3">
          <cell r="D3">
            <v>50</v>
          </cell>
        </row>
        <row r="4">
          <cell r="D4">
            <v>112500</v>
          </cell>
        </row>
        <row r="5">
          <cell r="D5" t="str">
            <v>서울  -  봉양간  :</v>
          </cell>
        </row>
      </sheetData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기계경비_시간당_"/>
      <sheetName val="일위대가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기초입력 DATA"/>
      <sheetName val="2공구하도급내역서"/>
      <sheetName val="견적대비"/>
      <sheetName val="경산"/>
      <sheetName val="평가데이터"/>
      <sheetName val="전기일위대가"/>
      <sheetName val="전기"/>
      <sheetName val="Baby일위대가"/>
      <sheetName val="기초자료입력"/>
      <sheetName val="준공정산"/>
      <sheetName val="산출1-수변전"/>
      <sheetName val="수량산출"/>
      <sheetName val="일위"/>
      <sheetName val="설계예산서"/>
      <sheetName val="청천내"/>
      <sheetName val="내역"/>
      <sheetName val="DATA1"/>
      <sheetName val="CABLE SIZE-1"/>
      <sheetName val="프랜트면허"/>
      <sheetName val="구천"/>
      <sheetName val="현장경비"/>
      <sheetName val="데이타"/>
      <sheetName val="총괄내역서"/>
      <sheetName val="동원인원"/>
      <sheetName val="집계표"/>
      <sheetName val="일위대가 "/>
      <sheetName val="DATE"/>
      <sheetName val="세금자료"/>
      <sheetName val="노무비"/>
      <sheetName val="변수값"/>
      <sheetName val="공사개요"/>
      <sheetName val="방배동내역(리라)"/>
      <sheetName val="건축공사집계표"/>
      <sheetName val="부대공사총괄"/>
      <sheetName val="내역(토목)"/>
      <sheetName val="현장경상비"/>
      <sheetName val="원가계산서 "/>
      <sheetName val="예산내~1"/>
      <sheetName val="방배동내역 (총괄)"/>
      <sheetName val="Sheet1"/>
      <sheetName val="연결임시"/>
      <sheetName val="일반공사"/>
      <sheetName val="#REF"/>
      <sheetName val="요율"/>
      <sheetName val="자재대"/>
      <sheetName val="배수공"/>
      <sheetName val="부대공"/>
      <sheetName val="단가"/>
      <sheetName val="전선 및 전선관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C1.공사개요"/>
      <sheetName val="내역서1"/>
      <sheetName val="102역사"/>
      <sheetName val="40총괄"/>
      <sheetName val="40집계"/>
      <sheetName val="인건비"/>
      <sheetName val="총괄"/>
      <sheetName val="공사원가계산서"/>
      <sheetName val="도급예산내역서총괄표"/>
      <sheetName val="용역비내역-진짜"/>
      <sheetName val="2003 일위대가"/>
      <sheetName val="Y-WORK"/>
      <sheetName val="작성"/>
      <sheetName val="조경내역서"/>
      <sheetName val="출자한도"/>
      <sheetName val="식재인부"/>
      <sheetName val="업무처리전"/>
      <sheetName val="1공구계약서"/>
      <sheetName val="대상공사(조달청)"/>
      <sheetName val="자료(통합)"/>
      <sheetName val="공사비_NDE"/>
      <sheetName val="예산M11A"/>
      <sheetName val="2000년1차"/>
      <sheetName val="03전반노무비"/>
      <sheetName val="계양가시설"/>
      <sheetName val="2.고용보험료산출근거"/>
      <sheetName val="계정"/>
      <sheetName val="물량산출"/>
      <sheetName val="MCC제원"/>
      <sheetName val="토목내역"/>
      <sheetName val="설계명세서"/>
      <sheetName val="중기상차"/>
      <sheetName val="AS복구"/>
      <sheetName val="중기터파기"/>
      <sheetName val="물가대비표"/>
      <sheetName val="실행견적"/>
      <sheetName val="허용전류-IEC DATA"/>
      <sheetName val="DATA"/>
      <sheetName val="설계내역서"/>
      <sheetName val="양수장(기계)"/>
      <sheetName val="70%"/>
      <sheetName val="공사기본내용입력"/>
      <sheetName val="기본자료"/>
      <sheetName val="노무비지급명세"/>
      <sheetName val="공사관리대장"/>
      <sheetName val="공구"/>
      <sheetName val="PAC"/>
      <sheetName val="3.공통공사대비"/>
      <sheetName val="노임단가"/>
      <sheetName val="초기화면"/>
      <sheetName val="이름정의"/>
      <sheetName val="토목공사"/>
      <sheetName val="도급예산내역서봉투"/>
      <sheetName val="설계산출표지"/>
      <sheetName val="을부담운반비"/>
      <sheetName val="운반비산출"/>
      <sheetName val="명세서"/>
      <sheetName val="아파트 내역"/>
      <sheetName val="04노무비"/>
      <sheetName val="하수급견적대비"/>
      <sheetName val="상촌터널실행"/>
      <sheetName val="일위대가목록"/>
      <sheetName val="FB25JN"/>
      <sheetName val="VII-2현장경비"/>
      <sheetName val="Ⅴ-2.공종별내역"/>
      <sheetName val="Sheet5"/>
      <sheetName val="수주추정"/>
      <sheetName val="서울대규장각(가시설흙막이)"/>
      <sheetName val="계림(함평)"/>
      <sheetName val="계림(장성)"/>
      <sheetName val="단면가정"/>
      <sheetName val="설계조건"/>
      <sheetName val="Sheet2 (2)"/>
      <sheetName val="가격조사서"/>
      <sheetName val="1차 내역서"/>
      <sheetName val="단가조사서"/>
      <sheetName val="Total"/>
      <sheetName val="집계"/>
      <sheetName val="직노"/>
      <sheetName val="기본일위"/>
      <sheetName val="패널"/>
      <sheetName val="내역서2안"/>
      <sheetName val="실행내역"/>
      <sheetName val="전동기 특성표"/>
      <sheetName val="케이블단면적"/>
      <sheetName val="Sheet2"/>
      <sheetName val="공사착공계"/>
      <sheetName val="현장대리인위임장"/>
      <sheetName val="FOB발"/>
      <sheetName val="전체공내역서"/>
      <sheetName val="99총공사내역서"/>
      <sheetName val="토공"/>
      <sheetName val="포장공"/>
      <sheetName val="관급자재"/>
      <sheetName val="투찰가"/>
      <sheetName val="단가산출"/>
      <sheetName val="L_RPTB02_01"/>
      <sheetName val="Mc1"/>
      <sheetName val="1구간내역서"/>
      <sheetName val="설계서(본관)"/>
      <sheetName val="매입세"/>
      <sheetName val="방배동내역_(총괄)"/>
      <sheetName val="터파기및재료"/>
      <sheetName val="적점"/>
      <sheetName val="bid"/>
      <sheetName val="준검 내역서"/>
      <sheetName val="건축내역"/>
      <sheetName val="퇴직금(울산천상)"/>
      <sheetName val="직재"/>
      <sheetName val="내역서적용수량"/>
      <sheetName val="Sheet1 (2)"/>
      <sheetName val="해평견적"/>
      <sheetName val="산출2-기기동력"/>
      <sheetName val="Macro1"/>
      <sheetName val="부대집계"/>
      <sheetName val="산출내역(K2)"/>
      <sheetName val="공사품의서"/>
      <sheetName val="원형1호맨홀토공수량"/>
      <sheetName val="공통비(전체)"/>
      <sheetName val="내역(원안-대안)"/>
      <sheetName val="단가일람"/>
      <sheetName val="토목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수배전반"/>
      <sheetName val="설계산출기초"/>
      <sheetName val="사통"/>
      <sheetName val="중강당 내역"/>
      <sheetName val="총괄표"/>
      <sheetName val="조경"/>
      <sheetName val="설계명세"/>
      <sheetName val="품셈 "/>
      <sheetName val="PAINT"/>
      <sheetName val="방화도료"/>
      <sheetName val="참조"/>
      <sheetName val="배관내역"/>
      <sheetName val="자재단가"/>
      <sheetName val="간접"/>
      <sheetName val="계약현황"/>
      <sheetName val="부동산"/>
      <sheetName val="직원"/>
      <sheetName val="세대별"/>
      <sheetName val="R&amp;D"/>
      <sheetName val="을지"/>
      <sheetName val="단가및재료비"/>
      <sheetName val="DATA98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시산표"/>
      <sheetName val="투자비"/>
      <sheetName val="조성원가DATA"/>
      <sheetName val="사업비"/>
      <sheetName val="현장"/>
      <sheetName val="본사공가현황"/>
      <sheetName val="일위_파일"/>
      <sheetName val="단가산출서"/>
      <sheetName val="배수장토목공사비"/>
      <sheetName val="설계명세서(선로)"/>
      <sheetName val="A"/>
      <sheetName val="W-현원가"/>
      <sheetName val="공사비예산서(토목분)"/>
      <sheetName val="예산내역서"/>
      <sheetName val="수량집계"/>
      <sheetName val="총괄집계표"/>
      <sheetName val=" 갑  지 "/>
      <sheetName val="자료입력"/>
      <sheetName val="예산명세서"/>
      <sheetName val="산출2-전력"/>
      <sheetName val="산출3-동력"/>
      <sheetName val="산출4-전등"/>
      <sheetName val="산출9-TRAY"/>
      <sheetName val="평내중"/>
      <sheetName val="database"/>
      <sheetName val="개요"/>
      <sheetName val="총괄내역"/>
      <sheetName val="외삼초"/>
      <sheetName val="금액"/>
      <sheetName val="유수전환공사"/>
      <sheetName val="실행대비"/>
      <sheetName val="총계"/>
      <sheetName val="견적단가"/>
      <sheetName val="서대문대장"/>
      <sheetName val="내역서1999.8최종"/>
      <sheetName val="대비"/>
      <sheetName val="분석"/>
      <sheetName val="단면 (2)"/>
      <sheetName val="계산서(곡선부)"/>
      <sheetName val="포장재료집계표"/>
      <sheetName val="노무"/>
      <sheetName val="EP0618"/>
      <sheetName val="ELECTRIC"/>
      <sheetName val="금액내역서"/>
      <sheetName val="주방환기"/>
      <sheetName val="직접경비"/>
      <sheetName val="직접인건비"/>
      <sheetName val="저압_허용전류요약"/>
      <sheetName val="숫자변환"/>
      <sheetName val="일집"/>
      <sheetName val="내역총괄"/>
      <sheetName val="공종별 집계"/>
      <sheetName val="06 일위대가목록"/>
      <sheetName val="물가"/>
      <sheetName val="견적"/>
      <sheetName val="공통가설"/>
      <sheetName val="잡비계산"/>
      <sheetName val="입찰안"/>
      <sheetName val="고유코드_설계"/>
      <sheetName val="날개벽(시점좌측)"/>
      <sheetName val="제잡비"/>
      <sheetName val="제조노임"/>
      <sheetName val="수로현황"/>
      <sheetName val="전등"/>
      <sheetName val="진주방향"/>
      <sheetName val="관급자재 예산서"/>
      <sheetName val="단가비교표"/>
      <sheetName val="예산서"/>
      <sheetName val="노무비 근거"/>
      <sheetName val="관급일위대가"/>
      <sheetName val="단가 "/>
      <sheetName val="조명율표"/>
      <sheetName val="단중표"/>
      <sheetName val="정산서 "/>
      <sheetName val="효성CB 1P기초"/>
      <sheetName val="순공사비"/>
      <sheetName val="TYPE A"/>
      <sheetName val="단가 (2)"/>
      <sheetName val="공사원가"/>
      <sheetName val="내역(신례)"/>
      <sheetName val="설계서"/>
      <sheetName val="공사설계"/>
      <sheetName val="산출내역서"/>
      <sheetName val="관접합및부설"/>
      <sheetName val="소요자재"/>
      <sheetName val="1.설계조건"/>
      <sheetName val="A-4"/>
      <sheetName val="CABLE-DATA "/>
      <sheetName val="시공자검사조서"/>
      <sheetName val="2순기"/>
      <sheetName val="노 무 비"/>
      <sheetName val="TITLE"/>
      <sheetName val="견적을지"/>
      <sheetName val="N賃率-職"/>
      <sheetName val="WORK"/>
      <sheetName val="간지"/>
      <sheetName val="공사요율"/>
      <sheetName val="입력"/>
      <sheetName val="간접비"/>
      <sheetName val="경영상태"/>
      <sheetName val="D-3109"/>
      <sheetName val="S0"/>
      <sheetName val="도급"/>
      <sheetName val="현황산출서"/>
      <sheetName val="장비집계"/>
      <sheetName val="식재"/>
      <sheetName val="시설물"/>
      <sheetName val="식재출력용"/>
      <sheetName val="유지관리"/>
      <sheetName val="옹벽기초자료"/>
      <sheetName val="단가조사"/>
      <sheetName val="예상"/>
      <sheetName val="106C0300"/>
      <sheetName val="8노임율표"/>
      <sheetName val="중(토)"/>
      <sheetName val="집계(일반)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화성태안9공구내역(실행)"/>
      <sheetName val="차액보증"/>
      <sheetName val="원가+내역"/>
      <sheetName val="6-2. 기계경비산출"/>
      <sheetName val="7.단가비교표"/>
      <sheetName val="5-2.일위대가"/>
      <sheetName val="조건"/>
      <sheetName val="예산내역"/>
      <sheetName val="입력변수"/>
      <sheetName val="업체명"/>
      <sheetName val="관리"/>
      <sheetName val="공사원가계산서 "/>
      <sheetName val="한강운반비"/>
      <sheetName val="공사현황"/>
      <sheetName val="가설"/>
      <sheetName val="을"/>
      <sheetName val="가설건물"/>
      <sheetName val="FA설치명세"/>
      <sheetName val="ENE-CAL 1"/>
      <sheetName val="기본DATA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우수공"/>
      <sheetName val="Sensitivity"/>
      <sheetName val="통행료수입"/>
      <sheetName val="00상노임"/>
      <sheetName val="CON'C"/>
      <sheetName val="입력표"/>
      <sheetName val="투입비"/>
      <sheetName val="기본단가"/>
      <sheetName val="ABUT수량-A1"/>
      <sheetName val="세부내역"/>
      <sheetName val="Pier 3"/>
      <sheetName val="부대내역"/>
      <sheetName val="SG"/>
      <sheetName val="백(수량이동)"/>
      <sheetName val="2000전체분"/>
      <sheetName val="Data&amp;Result"/>
      <sheetName val="본사업"/>
      <sheetName val="변압기 및 발전기 용량"/>
      <sheetName val="단위수량"/>
      <sheetName val="광장"/>
      <sheetName val="말고개터널조명전압강하"/>
      <sheetName val="단가비교표_공통1"/>
      <sheetName val="재료"/>
      <sheetName val="2006기계경비산출표"/>
      <sheetName val="수량산출1"/>
      <sheetName val="자재단가표"/>
      <sheetName val="1.1 부하집계표"/>
      <sheetName val="7. Cable(설명)-IEC"/>
      <sheetName val="공사원가계산"/>
      <sheetName val="9GNG운반"/>
      <sheetName val="2003상반기노임기준"/>
      <sheetName val="가로등내역서"/>
      <sheetName val="하부철근수량"/>
      <sheetName val="아파트 "/>
      <sheetName val="252K444"/>
      <sheetName val="일위대가(건축)"/>
      <sheetName val="약품공급2"/>
      <sheetName val="기계설비-물가변동"/>
      <sheetName val="분전반계산서(석관)"/>
      <sheetName val="말뚝지지력산정"/>
      <sheetName val="danga"/>
      <sheetName val="ilch"/>
      <sheetName val="ESC (공정표기준)"/>
      <sheetName val="기초단가"/>
      <sheetName val="공수"/>
      <sheetName val="산근"/>
      <sheetName val="수목단가"/>
      <sheetName val="식재수량표"/>
      <sheetName val="식재일위"/>
      <sheetName val="C-직노1"/>
      <sheetName val="CTEMCOST"/>
      <sheetName val="Macro(전선)"/>
      <sheetName val="IMPEADENCE MAP 취수장"/>
      <sheetName val="동해title"/>
      <sheetName val="실행기고및 투입현황(총괄)"/>
      <sheetName val="중기조종사 단위단가"/>
      <sheetName val="산출내역서집계표"/>
      <sheetName val="MW-S"/>
      <sheetName val="빙장비사양"/>
      <sheetName val="장비사양"/>
      <sheetName val="산출근거"/>
      <sheetName val="결재갑지"/>
      <sheetName val="지질조사"/>
      <sheetName val="가점"/>
      <sheetName val="index"/>
      <sheetName val="101동"/>
      <sheetName val="12.유량계 규격 산정"/>
      <sheetName val="4.  단락전류의 계산"/>
      <sheetName val="1.2 저압설비 부하계산서"/>
      <sheetName val="1.3 고압설비 부하계산서"/>
      <sheetName val="G_R300경비"/>
      <sheetName val="49"/>
      <sheetName val="골조시행"/>
      <sheetName val="NO.1-NO12(설계예산서)"/>
      <sheetName val="INPUT"/>
      <sheetName val="측량요율"/>
      <sheetName val="교각1"/>
      <sheetName val="6.송금의뢰내역서"/>
      <sheetName val="기본설정"/>
      <sheetName val="증감내역서"/>
      <sheetName val="빌딩 안내"/>
      <sheetName val="설비"/>
      <sheetName val="A 견적"/>
      <sheetName val="신.분"/>
      <sheetName val="전기내역1"/>
      <sheetName val="원가"/>
      <sheetName val="입력데이타"/>
      <sheetName val="케이블트레이"/>
      <sheetName val="자재표"/>
      <sheetName val="기둥(원형)"/>
      <sheetName val="설계서(7)"/>
      <sheetName val="공사내역"/>
      <sheetName val="표지"/>
      <sheetName val="노임단가표"/>
      <sheetName val="일위대가_"/>
      <sheetName val="대,유,램"/>
      <sheetName val="건축공사"/>
      <sheetName val="철거산출근거"/>
      <sheetName val="ITEM"/>
      <sheetName val="상반기손익차2총괄"/>
      <sheetName val="환율"/>
      <sheetName val="기초공"/>
      <sheetName val="일위목차"/>
      <sheetName val="품의"/>
      <sheetName val="부표총괄"/>
      <sheetName val="결재판(삭제하지말아주세요)"/>
      <sheetName val="공사노임"/>
      <sheetName val="중기사용료산출근거"/>
      <sheetName val="단가산출2"/>
      <sheetName val="단가 및 재료비"/>
      <sheetName val="정부노임단가"/>
      <sheetName val="6PILE  (돌출)"/>
      <sheetName val="토목 (2)"/>
      <sheetName val="하수BOX이설"/>
      <sheetName val="archi(본사)"/>
      <sheetName val="대치판정"/>
      <sheetName val="96까지"/>
      <sheetName val="97년"/>
      <sheetName val="98이후"/>
      <sheetName val="단가표"/>
      <sheetName val="c_balju"/>
      <sheetName val="플랜트 설치"/>
      <sheetName val="말뚝물량"/>
      <sheetName val="4-3 보온 기본물량집계"/>
      <sheetName val="계획금액"/>
      <sheetName val="b_balju"/>
      <sheetName val="기초일위"/>
      <sheetName val="김포IO"/>
      <sheetName val="테이블"/>
      <sheetName val="조명시설"/>
      <sheetName val="HVAC"/>
      <sheetName val="견적서"/>
      <sheetName val="단가대비표"/>
      <sheetName val="2공구산출내역"/>
      <sheetName val="공사현황표"/>
      <sheetName val="1차 매출원가"/>
      <sheetName val="기계공사"/>
      <sheetName val="Customer Databas"/>
      <sheetName val="공조기"/>
      <sheetName val="단가산출서 (2)"/>
      <sheetName val="재료비"/>
      <sheetName val="경비"/>
      <sheetName val="대비내역"/>
      <sheetName val="공사비"/>
      <sheetName val="기본"/>
      <sheetName val="마산방향철근집계"/>
      <sheetName val="마산방향"/>
      <sheetName val="건축"/>
      <sheetName val="1-4-2.관(약)"/>
      <sheetName val="특수선일위대가"/>
      <sheetName val="1.1.2 부하일람표 (계절부하)"/>
      <sheetName val="1.1.3 부하일람표 (상시부하)"/>
      <sheetName val="기준액"/>
      <sheetName val="전선 및 전선관-자유로"/>
      <sheetName val="관로터파기-자유로"/>
      <sheetName val="수량이동"/>
      <sheetName val="인건비 "/>
      <sheetName val="6호기"/>
      <sheetName val="제출전체재노경"/>
      <sheetName val="참조M"/>
      <sheetName val="가열로SW"/>
      <sheetName val="단가산출1"/>
      <sheetName val="1차증가원가계산"/>
      <sheetName val="용수량(생활용수)"/>
      <sheetName val="토사(PE)"/>
      <sheetName val="약전설비"/>
      <sheetName val="하도금액분계"/>
      <sheetName val="토적표"/>
      <sheetName val="호명교"/>
      <sheetName val="BOX 본체"/>
      <sheetName val="설계예산2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송전재료비"/>
      <sheetName val="96노임기준"/>
      <sheetName val="입찰견적보고서"/>
      <sheetName val="Equipment"/>
      <sheetName val="Piping"/>
      <sheetName val="구조해석"/>
      <sheetName val="4차원가계산서"/>
      <sheetName val="DATA 입력란"/>
      <sheetName val="I一般比"/>
      <sheetName val="pier(각형)"/>
      <sheetName val="취수탑"/>
      <sheetName val="실행내역서"/>
      <sheetName val="공통단가"/>
      <sheetName val="운반비"/>
      <sheetName val="부속동"/>
      <sheetName val="을지(성원)"/>
      <sheetName val="자재단가비교표"/>
      <sheetName val="수지표"/>
      <sheetName val="셀명"/>
      <sheetName val="5. 차단기 용량계산"/>
      <sheetName val="가로등제어반 설치공사(수량)"/>
      <sheetName val="6.3 전력간선 굵기"/>
      <sheetName val="1.2 부하계산서"/>
      <sheetName val="6. Cable(설명)-IEC"/>
      <sheetName val="상계견적"/>
      <sheetName val="2004,상노임"/>
      <sheetName val="분전함신설"/>
      <sheetName val="접지1종"/>
      <sheetName val="내역서-1"/>
      <sheetName val="제경비"/>
      <sheetName val="노무비단가"/>
      <sheetName val="중기목록표"/>
      <sheetName val="환율및기초자료"/>
      <sheetName val="목차"/>
      <sheetName val="b_balju_cho"/>
      <sheetName val="남양구조시험동"/>
      <sheetName val="Sheet4"/>
      <sheetName val="노임이"/>
      <sheetName val="현장관리비"/>
      <sheetName val="CT "/>
      <sheetName val="Macro(차단기)"/>
      <sheetName val="-치수표(곡선부)"/>
      <sheetName val="품셈TABLE"/>
      <sheetName val="심사물량"/>
      <sheetName val="심사계산"/>
      <sheetName val="제6.1장_부하용량계산서-1"/>
      <sheetName val="CABLE_DATA "/>
      <sheetName val="1.2단락전류"/>
      <sheetName val="동력설비"/>
      <sheetName val="착공계"/>
      <sheetName val="견적가"/>
      <sheetName val="시설수량표"/>
      <sheetName val="산출3-유도등"/>
      <sheetName val="산출2-동력"/>
      <sheetName val="산출2-피뢰침"/>
      <sheetName val="CABLE"/>
      <sheetName val="소방"/>
      <sheetName val="공사목록"/>
      <sheetName val="변동인원"/>
      <sheetName val="계약서"/>
      <sheetName val="데리네이타현황"/>
      <sheetName val="일위대가(4층원격)"/>
      <sheetName val="값"/>
      <sheetName val="동력설비 부하계산서"/>
      <sheetName val="DATA2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분전함신설"/>
      <sheetName val="접지1종"/>
      <sheetName val="기계경비(시간당)"/>
      <sheetName val="램머"/>
      <sheetName val="#REF"/>
      <sheetName val="준검 내역서"/>
      <sheetName val="공사개요"/>
      <sheetName val="조명율표"/>
      <sheetName val="빗물받이(910-510-410)"/>
      <sheetName val="내역서"/>
      <sheetName val="순공사비"/>
      <sheetName val="전선 및 전선관"/>
      <sheetName val="월래"/>
      <sheetName val="설비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_FILE"/>
      <sheetName val="일위단위"/>
      <sheetName val="조명시설"/>
      <sheetName val="단가조사-2"/>
      <sheetName val="토목"/>
      <sheetName val="원가계산서 "/>
      <sheetName val="공리일"/>
      <sheetName val="일위대가"/>
      <sheetName val="노임"/>
      <sheetName val="동원인원"/>
      <sheetName val="산출금액내역"/>
      <sheetName val="기초자료입력"/>
      <sheetName val="준공정산"/>
      <sheetName val="사통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단가"/>
      <sheetName val="청천내"/>
      <sheetName val="증산변경"/>
      <sheetName val="용수량(생활용수)"/>
      <sheetName val="일반부표"/>
      <sheetName val="단가 (2)"/>
      <sheetName val="경산"/>
      <sheetName val="노임단가"/>
      <sheetName val="입력"/>
      <sheetName val="단가"/>
      <sheetName val="요율"/>
      <sheetName val="자재대"/>
      <sheetName val="공사노임"/>
      <sheetName val="갑지"/>
      <sheetName val="wall"/>
      <sheetName val="조경"/>
      <sheetName val="설계"/>
      <sheetName val="시중노임"/>
      <sheetName val="교각1"/>
      <sheetName val="설계내역서"/>
      <sheetName val="30집계표"/>
      <sheetName val="본공사"/>
      <sheetName val="말뚝물량"/>
      <sheetName val="공사현황"/>
      <sheetName val="평가데이터"/>
      <sheetName val="현장소운반"/>
      <sheetName val="관구보호몰탈"/>
      <sheetName val="2. 공원조도"/>
      <sheetName val="data spec"/>
      <sheetName val="견적단가"/>
      <sheetName val="데이타"/>
      <sheetName val="총괄메뉴"/>
      <sheetName val="설계명세서"/>
      <sheetName val="Sheet1"/>
      <sheetName val="Baby일위대가"/>
      <sheetName val="철거산출근거"/>
      <sheetName val="설계서"/>
      <sheetName val="9GNG운반"/>
      <sheetName val="국내조달(통합-1)"/>
      <sheetName val="3.일위대가"/>
      <sheetName val="공사설계서"/>
      <sheetName val="을지"/>
      <sheetName val="기안"/>
      <sheetName val="본서하반기"/>
      <sheetName val="하반기(지구대)"/>
      <sheetName val="Sheet6"/>
      <sheetName val="Sheet1 (2)"/>
      <sheetName val="DATE"/>
      <sheetName val="도근좌표"/>
      <sheetName val="기초자료"/>
      <sheetName val="1차 내역서"/>
      <sheetName val="기계경비_시간당_"/>
      <sheetName val="3.공통공사대비"/>
      <sheetName val="노무비"/>
      <sheetName val="이름정의"/>
      <sheetName val="기초"/>
      <sheetName val="L_RPTB02_01"/>
      <sheetName val="점검총괄"/>
      <sheetName val="라.공사비"/>
      <sheetName val="다.도서인쇄비"/>
      <sheetName val="단가표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주요자재"/>
      <sheetName val="A1"/>
      <sheetName val="A2"/>
      <sheetName val="교대"/>
      <sheetName val="#REF"/>
      <sheetName val="8.PILE  (돌출)"/>
      <sheetName val="경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경산"/>
      <sheetName val="기계경비(시간당)"/>
      <sheetName val="램머"/>
      <sheetName val="효성CB 1P기초"/>
      <sheetName val="wall"/>
      <sheetName val="조명시설"/>
      <sheetName val="설비"/>
      <sheetName val="원가계산서"/>
      <sheetName val="노임단가"/>
      <sheetName val="노무"/>
      <sheetName val="총괄내역서"/>
      <sheetName val="공구원가계산"/>
      <sheetName val="토사(PE)"/>
      <sheetName val="공종목록표"/>
      <sheetName val="파일의이용"/>
      <sheetName val="기성내역서표지"/>
      <sheetName val="변경내역서간지"/>
      <sheetName val="부대집계"/>
      <sheetName val="일위대가"/>
      <sheetName val="일위대가표"/>
      <sheetName val="수량집계"/>
      <sheetName val="내역서"/>
      <sheetName val="골조시행"/>
      <sheetName val="원가계산서 "/>
      <sheetName val="공종단가"/>
      <sheetName val="설계내역서"/>
      <sheetName val="database"/>
      <sheetName val="유용일"/>
      <sheetName val="효성CB_1P기초"/>
      <sheetName val="효성CB_1P기초1"/>
      <sheetName val="단가 (2)"/>
      <sheetName val="광양방향"/>
      <sheetName val="자재대"/>
      <sheetName val="공사요율산출표"/>
      <sheetName val="청천내"/>
      <sheetName val="Sheet1"/>
      <sheetName val="범례표"/>
      <sheetName val="초기화면"/>
      <sheetName val="이름정의"/>
      <sheetName val="증감대비"/>
      <sheetName val="공사원가계산서"/>
      <sheetName val="도급예산내역서총괄표"/>
      <sheetName val="토목검측서"/>
      <sheetName val="DATE"/>
      <sheetName val="현장소운반"/>
      <sheetName val="관구보호몰탈"/>
      <sheetName val="15 문제점"/>
      <sheetName val="공통비총괄표"/>
      <sheetName val="데이타"/>
      <sheetName val="총괄표"/>
      <sheetName val="평가데이터"/>
      <sheetName val="일위대가목록"/>
      <sheetName val="산출금액내역"/>
      <sheetName val="노임"/>
      <sheetName val="설계명세서"/>
      <sheetName val="자료입력"/>
      <sheetName val="용수량(생활용수)"/>
      <sheetName val="예산명세서"/>
      <sheetName val="일위단위"/>
      <sheetName val="정산서"/>
      <sheetName val="보호"/>
      <sheetName val="2003상반기노임기준"/>
      <sheetName val="직재"/>
      <sheetName val="중강당 내역"/>
      <sheetName val="실행내역서"/>
      <sheetName val="Baby일위대가"/>
      <sheetName val="08-공사비총괄표"/>
      <sheetName val="17-횡단측량야장"/>
      <sheetName val="공종구간"/>
      <sheetName val="계정"/>
      <sheetName val="개요"/>
      <sheetName val="공구"/>
      <sheetName val="입력"/>
      <sheetName val="월래"/>
      <sheetName val="Y-WORK"/>
      <sheetName val="토공"/>
      <sheetName val="도급내역"/>
      <sheetName val="도급내역5+800"/>
      <sheetName val="도급금액"/>
      <sheetName val="재노경"/>
      <sheetName val="국내조달(통합-1)"/>
      <sheetName val="산수배수"/>
      <sheetName val="산출내역"/>
      <sheetName val="식재인부"/>
      <sheetName val="현장경상비"/>
      <sheetName val="Sheet2 (2)"/>
      <sheetName val="평내중"/>
      <sheetName val="총괄내역"/>
      <sheetName val="외삼초"/>
      <sheetName val="중기사용료산출근거"/>
      <sheetName val="단가산출2"/>
      <sheetName val="단가 및 재료비"/>
      <sheetName val="전기"/>
      <sheetName val="구천"/>
      <sheetName val="(당평)자재"/>
      <sheetName val="당초명세(평)"/>
      <sheetName val="조명율표"/>
      <sheetName val="수목표준대가"/>
      <sheetName val="조경"/>
      <sheetName val="진주방향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효성CB 1P기초"/>
    </sheetNames>
    <sheetDataSet>
      <sheetData sheetId="0">
        <row r="164">
          <cell r="R164">
            <v>952.33000000000015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자재단가"/>
      <sheetName val="1호인버트수량"/>
      <sheetName val="관로토공"/>
      <sheetName val="관급총괄"/>
      <sheetName val="내역서01"/>
      <sheetName val="단가조사"/>
      <sheetName val="공량산출서"/>
      <sheetName val="조도계산서 (도서)"/>
      <sheetName val="부하계산서"/>
      <sheetName val="당사"/>
      <sheetName val="22신설수량"/>
      <sheetName val="내역"/>
      <sheetName val="Total"/>
      <sheetName val="관급_File"/>
      <sheetName val="DATE"/>
      <sheetName val="기계경비(시간당)"/>
      <sheetName val="램머"/>
      <sheetName val="일위대가 "/>
      <sheetName val="계수시트"/>
      <sheetName val="#REF"/>
      <sheetName val="성곽내역서"/>
      <sheetName val="내역서"/>
      <sheetName val="효성CB 1P기초"/>
      <sheetName val="Customer Databas"/>
      <sheetName val="관로부문"/>
      <sheetName val="CTEMCOST"/>
      <sheetName val="2000년1차"/>
      <sheetName val="2000전체분"/>
      <sheetName val="총괄집계표"/>
      <sheetName val="교사기준면적(초등)"/>
      <sheetName val="프랜트면허"/>
      <sheetName val="토사(PE)"/>
      <sheetName val="Y-WORK"/>
      <sheetName val="조명율표"/>
      <sheetName val="옥외외등집계표"/>
      <sheetName val="빌딩 안내"/>
      <sheetName val="임대견적서"/>
      <sheetName val="설계명세서"/>
      <sheetName val="견적의뢰"/>
      <sheetName val="일위목록"/>
      <sheetName val="평가데이터"/>
      <sheetName val="수량산출"/>
      <sheetName val="경상"/>
      <sheetName val="가설"/>
      <sheetName val="단위수량"/>
      <sheetName val="단가산출"/>
      <sheetName val="홍보비디오"/>
      <sheetName val="내역서2안"/>
      <sheetName val="직노"/>
      <sheetName val="내역(토목)"/>
      <sheetName val="토목공사일반"/>
      <sheetName val="단가"/>
      <sheetName val="전력구구조물산근"/>
      <sheetName val="내역서관로"/>
      <sheetName val="내역서설비"/>
      <sheetName val="내역서케이블"/>
      <sheetName val="6.관급자재조서"/>
      <sheetName val="도급내역"/>
      <sheetName val="공사비산출서"/>
      <sheetName val="재료"/>
      <sheetName val="작성"/>
      <sheetName val="전선 및 전선관"/>
      <sheetName val="Baby일위대가"/>
      <sheetName val="공사개요"/>
      <sheetName val="기둥(원형)"/>
      <sheetName val="한전일위"/>
      <sheetName val="데이타"/>
      <sheetName val="공종"/>
      <sheetName val="21301동"/>
      <sheetName val="총괄내역서"/>
      <sheetName val="투찰금액"/>
      <sheetName val="관급자재"/>
      <sheetName val="변경관급자재"/>
      <sheetName val="일산실행내역"/>
      <sheetName val="01"/>
      <sheetName val="도급기성"/>
      <sheetName val="일위대가"/>
      <sheetName val="공사원가계산서"/>
      <sheetName val="노임단가"/>
      <sheetName val="단가비교표"/>
      <sheetName val="노무비"/>
      <sheetName val="원가계산서"/>
      <sheetName val="wall"/>
      <sheetName val="파일의이용"/>
      <sheetName val="예산조서"/>
      <sheetName val="물품구매"/>
      <sheetName val="설명"/>
      <sheetName val="총괄표"/>
      <sheetName val="자재"/>
      <sheetName val="data"/>
      <sheetName val="예비"/>
      <sheetName val="토사_PE_"/>
      <sheetName val="단가설계"/>
      <sheetName val="투찰가"/>
      <sheetName val="투찰내역"/>
      <sheetName val="예산내역서"/>
      <sheetName val="청천내"/>
      <sheetName val="XL4Poppy"/>
      <sheetName val="공정집계"/>
      <sheetName val="전기"/>
      <sheetName val="1-최종안"/>
      <sheetName val="사업분석-분양가결정"/>
      <sheetName val="부대공"/>
      <sheetName val="포장공"/>
      <sheetName val="토공"/>
      <sheetName val="공통가설"/>
      <sheetName val="판매시설"/>
      <sheetName val="주민복지관"/>
      <sheetName val="지하주차장"/>
      <sheetName val="실행간접비용"/>
      <sheetName val="요율"/>
      <sheetName val="오수토공"/>
      <sheetName val="단가 및 재료비"/>
      <sheetName val="중기사용료산출근거"/>
      <sheetName val="단위단가"/>
      <sheetName val="도급"/>
      <sheetName val="010101"/>
      <sheetName val="9.운반비산출"/>
      <sheetName val="정부노임단가"/>
      <sheetName val="인건비"/>
      <sheetName val="49"/>
      <sheetName val="하조서"/>
      <sheetName val="갑지"/>
      <sheetName val="30신설일위대가"/>
      <sheetName val="공정코드"/>
      <sheetName val="03전반노무비"/>
      <sheetName val="가로등내역서"/>
      <sheetName val="구천"/>
      <sheetName val="본사공가현황"/>
      <sheetName val="순공사비"/>
      <sheetName val="Sheet1"/>
      <sheetName val="증감대비"/>
      <sheetName val="출력X"/>
      <sheetName val="재노경"/>
      <sheetName val="참조"/>
      <sheetName val="실행기초"/>
      <sheetName val="부하(성남)"/>
      <sheetName val="인제내역"/>
      <sheetName val="실행견적"/>
      <sheetName val="설계예산서"/>
      <sheetName val="적현로"/>
      <sheetName val="소비자가"/>
      <sheetName val="자재대"/>
      <sheetName val="기초입력 DATA"/>
      <sheetName val="수주추정"/>
      <sheetName val="은평작업지시대장"/>
      <sheetName val="기계경비_시간당_"/>
      <sheetName val="원가+내역"/>
      <sheetName val="경산"/>
      <sheetName val="수량집계"/>
      <sheetName val="2-5. 예산조서"/>
      <sheetName val="대가표(품셈)"/>
      <sheetName val="철거산출근거"/>
      <sheetName val="주요자재단가"/>
      <sheetName val="기계경비"/>
      <sheetName val="2.고용보험료산출근거"/>
      <sheetName val="한일양산"/>
      <sheetName val="건축"/>
      <sheetName val="단"/>
      <sheetName val="시행예산"/>
      <sheetName val="공종구간"/>
      <sheetName val="공종목록표"/>
      <sheetName val="기본자료입력"/>
      <sheetName val="9GNG운반"/>
      <sheetName val="허용전류"/>
      <sheetName val="MCC"/>
      <sheetName val="품셈TABLE"/>
      <sheetName val="재정비직인"/>
      <sheetName val="재정비내역"/>
      <sheetName val="지적고시내역"/>
      <sheetName val="설계내역서"/>
      <sheetName val="노무비 근거"/>
      <sheetName val="서울대규장각(가시설흙막이)"/>
      <sheetName val="관급자재내역서"/>
      <sheetName val="설계예산내역서"/>
      <sheetName val="일 위 대 가 표"/>
      <sheetName val="익산-"/>
      <sheetName val="Sheet5"/>
      <sheetName val="제경비"/>
      <sheetName val="준검 내역서"/>
      <sheetName val="동원인원"/>
      <sheetName val="도로구조공사비"/>
      <sheetName val="도로토공공사비"/>
      <sheetName val="여수토공사비"/>
      <sheetName val="여과지동"/>
      <sheetName val="기초자료"/>
      <sheetName val="2009년설계(안)"/>
      <sheetName val="일(4)"/>
      <sheetName val="설비원가"/>
      <sheetName val="표지"/>
      <sheetName val="관접합및부설"/>
      <sheetName val="기초단가"/>
      <sheetName val="(C)원내역"/>
      <sheetName val="관급단가"/>
      <sheetName val="굴착현장"/>
      <sheetName val="연장(직관)"/>
      <sheetName val="설비"/>
      <sheetName val="1"/>
      <sheetName val="사업수지"/>
      <sheetName val="Sheet3"/>
      <sheetName val="설계산출표지"/>
      <sheetName val="1.토공집계"/>
      <sheetName val="원가계산"/>
      <sheetName val="목차"/>
      <sheetName val="G.R300경비"/>
      <sheetName val="계림(함평)"/>
      <sheetName val="계림(장성)"/>
      <sheetName val="값"/>
      <sheetName val="공종단가"/>
      <sheetName val="2공구산출내역"/>
      <sheetName val="조명시설"/>
      <sheetName val="상호참고자료"/>
      <sheetName val="입적6-10"/>
      <sheetName val="N賃率-職"/>
      <sheetName val="변경내역서"/>
      <sheetName val="방식총괄"/>
      <sheetName val="코드표"/>
      <sheetName val="자재코드"/>
      <sheetName val="분전함신설"/>
      <sheetName val="접지1종"/>
      <sheetName val="현장관리비"/>
      <sheetName val="설비(제출)"/>
      <sheetName val="터널조도"/>
      <sheetName val="유림골조"/>
      <sheetName val="조경"/>
      <sheetName val="2003 일위대가"/>
      <sheetName val="설변내역서"/>
      <sheetName val="터파기및재료"/>
      <sheetName val="빗물받이(910-510-410)"/>
      <sheetName val="노임(1차)"/>
      <sheetName val="배수공"/>
      <sheetName val="가시설단위수량"/>
      <sheetName val="SORCE1"/>
      <sheetName val="공정표"/>
      <sheetName val="5지구단위"/>
      <sheetName val="교차로(1) "/>
      <sheetName val="산출금액내역"/>
      <sheetName val="산근"/>
      <sheetName val="전통건설"/>
      <sheetName val="실행철강하도"/>
      <sheetName val="Hauptdaten"/>
      <sheetName val="가로등"/>
      <sheetName val="database"/>
      <sheetName val="97 사업추정(WEKI)"/>
      <sheetName val="배관표"/>
      <sheetName val="집계표"/>
      <sheetName val="물집"/>
      <sheetName val="시설물"/>
      <sheetName val="식재출력용"/>
      <sheetName val="유지관리"/>
      <sheetName val="구조물공집계"/>
      <sheetName val="말뚝물량"/>
      <sheetName val=""/>
      <sheetName val="Macro1"/>
      <sheetName val="차도조도계산"/>
      <sheetName val="우수관로집계"/>
      <sheetName val="물가자료"/>
      <sheetName val="수안보-MBR1"/>
      <sheetName val="Sheet9"/>
      <sheetName val="Sheet14"/>
      <sheetName val="Sheet13"/>
      <sheetName val="Sheet10"/>
      <sheetName val="전기자료"/>
      <sheetName val="서대문대장"/>
      <sheetName val="도급예산내역서봉투"/>
      <sheetName val="도급예산내역서총괄표"/>
      <sheetName val="을부담운반비"/>
      <sheetName val="운반비산출"/>
      <sheetName val="GI-LIST"/>
      <sheetName val="설계내역(2000)"/>
      <sheetName val="J"/>
      <sheetName val="Sheet4"/>
      <sheetName val="자료"/>
      <sheetName val="입사일"/>
      <sheetName val="노무비산출(아파트 전체)-경보"/>
      <sheetName val="99년신청"/>
      <sheetName val="견적단가"/>
      <sheetName val="도급내역5+800"/>
      <sheetName val="도급금액"/>
      <sheetName val="설계산출기초"/>
      <sheetName val="약품공급2"/>
      <sheetName val="VII-2현장경비"/>
      <sheetName val="Ⅴ-2.공종별내역"/>
      <sheetName val="을"/>
      <sheetName val="설계예시"/>
      <sheetName val="총투입계"/>
      <sheetName val="기초자료입력"/>
      <sheetName val="구조물철거타공정이월"/>
      <sheetName val="신영교차로"/>
      <sheetName val="c_balju"/>
      <sheetName val=" 견적서"/>
      <sheetName val="손익분석"/>
      <sheetName val="갑지1"/>
      <sheetName val="일위대가목차"/>
      <sheetName val="일위(열차무선)"/>
      <sheetName val="대구-교대(A1)"/>
      <sheetName val="OPGW기별"/>
      <sheetName val="을지"/>
      <sheetName val="I一般比"/>
      <sheetName val="산출"/>
      <sheetName val="전기일위대가"/>
      <sheetName val="3BL공동구 수량"/>
      <sheetName val="입력DATA"/>
      <sheetName val="바닥판"/>
      <sheetName val="말뚝지지력산정"/>
      <sheetName val="기본단가표"/>
      <sheetName val="NEYOK"/>
      <sheetName val="별표 "/>
      <sheetName val="단가대비표"/>
      <sheetName val="부대집계"/>
      <sheetName val="4차공사"/>
      <sheetName val="원가 계산"/>
      <sheetName val="기성내역서표지"/>
      <sheetName val="변경내역서간지"/>
      <sheetName val="남양시작동010313100%"/>
      <sheetName val="기계공사"/>
      <sheetName val="샤워실위생"/>
      <sheetName val="공사명입력"/>
      <sheetName val="근로자자료입력"/>
      <sheetName val="참고자료"/>
      <sheetName val="실행대비"/>
      <sheetName val="견적가"/>
      <sheetName val="개요"/>
      <sheetName val="공리일"/>
      <sheetName val="70%"/>
      <sheetName val="양식"/>
      <sheetName val="간선계산"/>
      <sheetName val="공사기본내용입력"/>
      <sheetName val="내역서1999.8최종"/>
      <sheetName val="DATA1"/>
      <sheetName val="용역비내역-진짜"/>
      <sheetName val="단가표"/>
      <sheetName val="기본단가"/>
      <sheetName val="인건비단가"/>
      <sheetName val="총괄"/>
      <sheetName val="부대내역"/>
      <sheetName val="99총공사내역서"/>
      <sheetName val="지중자재단가"/>
      <sheetName val="초기화면"/>
      <sheetName val="연결임시"/>
      <sheetName val="2-1. 경관조명 내역총괄표"/>
      <sheetName val="1.변압기용량"/>
      <sheetName val="투자비"/>
      <sheetName val="조성원가DATA"/>
      <sheetName val="사업비"/>
      <sheetName val="기본자료"/>
      <sheetName val="인건-측정"/>
      <sheetName val="우수관로터파기고"/>
      <sheetName val="공사비_NDE"/>
      <sheetName val="일위대가표"/>
      <sheetName val="몰탈콘크리트"/>
      <sheetName val="철근집계"/>
      <sheetName val="견적대비"/>
      <sheetName val="협력업체"/>
      <sheetName val="건축내역"/>
      <sheetName val="지급자재내역서"/>
      <sheetName val="단면치수"/>
      <sheetName val="설계내역2"/>
      <sheetName val="금액내역서"/>
      <sheetName val="단면 (2)"/>
      <sheetName val="용소리교"/>
      <sheetName val="이형관"/>
      <sheetName val="소방"/>
      <sheetName val="투입내역"/>
      <sheetName val="직재"/>
      <sheetName val="재집"/>
      <sheetName val="Option"/>
      <sheetName val="공토공단위당"/>
      <sheetName val="대비"/>
      <sheetName val="주현(해보)"/>
      <sheetName val="주현(영광)"/>
      <sheetName val="화해(함평)"/>
      <sheetName val="화해(장성)"/>
      <sheetName val="자단"/>
      <sheetName val="환경기계공정표 (3)"/>
      <sheetName val="출자한도"/>
      <sheetName val="설치자재"/>
      <sheetName val="기자재비"/>
      <sheetName val="대전-교대(A1-A2)"/>
      <sheetName val="건축내역서"/>
      <sheetName val="설비내역서"/>
      <sheetName val="전기내역서"/>
      <sheetName val="사통"/>
      <sheetName val="전기공사일위대가"/>
      <sheetName val="Macro(차단기)"/>
      <sheetName val="골조시행"/>
      <sheetName val="기계공사물량집계"/>
      <sheetName val="국내총괄"/>
      <sheetName val="1차 내역서"/>
      <sheetName val="유림총괄"/>
      <sheetName val="건축일"/>
      <sheetName val="SG"/>
      <sheetName val="건축2"/>
      <sheetName val="S0"/>
      <sheetName val="현장경비"/>
      <sheetName val="변수값"/>
      <sheetName val="업종코드"/>
      <sheetName val="주소"/>
      <sheetName val="토공사(흙막이)"/>
      <sheetName val="공사원가"/>
      <sheetName val="일위대가목록"/>
      <sheetName val="기기리스트"/>
      <sheetName val="잡비계산"/>
      <sheetName val="중기"/>
      <sheetName val="시설물일위"/>
      <sheetName val="물량산출서"/>
      <sheetName val="일위대가(가설)"/>
      <sheetName val="계산서(곡선부)"/>
      <sheetName val="포장재료집계표"/>
      <sheetName val="현장소운반"/>
      <sheetName val="관구보호몰탈"/>
      <sheetName val="Inst."/>
      <sheetName val="1회갑지"/>
      <sheetName val="2회내역"/>
      <sheetName val="전선 및 전선관-자유로"/>
      <sheetName val="관로터파기-자유로"/>
      <sheetName val="대공종"/>
      <sheetName val="월래"/>
      <sheetName val="ABUT수량-A1"/>
      <sheetName val="시운전연료"/>
      <sheetName val="1월"/>
      <sheetName val="공통비(전체)"/>
      <sheetName val="간접"/>
      <sheetName val="BSD (2)"/>
      <sheetName val="INPUT"/>
      <sheetName val="자재물량.XLS"/>
      <sheetName val="%EC%9E%90%EC%9E%AC%EB%AC%BC%EB%"/>
      <sheetName val="공통비총괄표"/>
      <sheetName val="Sheet2"/>
      <sheetName val="08공임"/>
      <sheetName val="기중"/>
      <sheetName val="일위2"/>
      <sheetName val="CB"/>
      <sheetName val="토공사"/>
      <sheetName val="제경비율"/>
      <sheetName val="본선및홈복구"/>
      <sheetName val="대가 (보완)"/>
      <sheetName val="2003상반기노임기준"/>
      <sheetName val="ITEM"/>
      <sheetName val="WORK"/>
      <sheetName val="SCHEDULE"/>
      <sheetName val="hvac(제어동)"/>
      <sheetName val="냉난방(부대공사)"/>
      <sheetName val="코스모공장 (어음)"/>
      <sheetName val="견적서"/>
      <sheetName val="기초목록"/>
      <sheetName val="도급공사내역서"/>
      <sheetName val="산출집계"/>
      <sheetName val="산출집계-합산"/>
      <sheetName val="일위대가집계표"/>
      <sheetName val="구리토평1전기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Sheet1"/>
      <sheetName val="Sheet2"/>
      <sheetName val="Sheet3"/>
      <sheetName val="1호인버트수량"/>
      <sheetName val="계수시트"/>
      <sheetName val="RAMP B수량"/>
      <sheetName val="효성CB 1P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구조물"/>
      <sheetName val="총집계표"/>
      <sheetName val="인건비 "/>
      <sheetName val="터파기및재료"/>
      <sheetName val="물가대비표"/>
      <sheetName val="조건표"/>
      <sheetName val="COPING"/>
      <sheetName val="배수공"/>
      <sheetName val="측구공"/>
      <sheetName val="설계가대"/>
      <sheetName val="토공"/>
      <sheetName val="Y-WORK"/>
      <sheetName val="#REF"/>
      <sheetName val="연결임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구조물"/>
      <sheetName val="ABUT수량-A1"/>
      <sheetName val="토공(우물통,기타) "/>
      <sheetName val="터파기및재료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안전시설(수집)"/>
      <sheetName val="안전시설"/>
      <sheetName val="신당동집계표"/>
      <sheetName val="내역"/>
      <sheetName val="설비"/>
      <sheetName val="요율"/>
      <sheetName val="자재대"/>
      <sheetName val="교량하부공"/>
      <sheetName val="토사(PE)"/>
      <sheetName val="조건표"/>
      <sheetName val="구간별"/>
      <sheetName val="터파기및재료"/>
      <sheetName val="남평내역"/>
      <sheetName val="기계경비(시간당)"/>
      <sheetName val="램머"/>
      <sheetName val="2호맨홀공제수량"/>
      <sheetName val="옹벽기초자료"/>
      <sheetName val="현황산출서"/>
      <sheetName val="Sheet1"/>
      <sheetName val="수로BOX"/>
      <sheetName val="설계명세서"/>
      <sheetName val="우수받이"/>
      <sheetName val="토공"/>
      <sheetName val="코드표"/>
      <sheetName val="자재코드"/>
      <sheetName val="WORK"/>
      <sheetName val="부대tu"/>
      <sheetName val="경산"/>
      <sheetName val="배수공"/>
      <sheetName val="측구공"/>
      <sheetName val="G.R300경비"/>
      <sheetName val="고양관재"/>
      <sheetName val="토목"/>
      <sheetName val="구분표"/>
      <sheetName val="1호인버트수량"/>
      <sheetName val="관로토공"/>
      <sheetName val="중기사용료산출근거"/>
      <sheetName val="단가 및 재료비"/>
      <sheetName val="내역서"/>
      <sheetName val="구조물공"/>
      <sheetName val="부대공"/>
      <sheetName val="포장공"/>
      <sheetName val="토공(우물통,기타) "/>
      <sheetName val="인건비 "/>
      <sheetName val="평가내역"/>
      <sheetName val="1-1합"/>
      <sheetName val="1-1오"/>
      <sheetName val="1-1우"/>
      <sheetName val="ygd1-2"/>
      <sheetName val="ygr1-3"/>
      <sheetName val="ygr1-2"/>
      <sheetName val="ygr1-4"/>
      <sheetName val="9902"/>
      <sheetName val="공토공단위당"/>
      <sheetName val="집계표"/>
      <sheetName val="전력구구조물산근"/>
      <sheetName val="맨홀수량산출"/>
      <sheetName val="구조물"/>
      <sheetName val="Sheet5"/>
      <sheetName val="가시설단위수량"/>
      <sheetName val="SORCE1"/>
      <sheetName val="단위수량"/>
      <sheetName val="조명시설"/>
      <sheetName val="노임단가"/>
      <sheetName val="일위대가표"/>
      <sheetName val="산출근거"/>
      <sheetName val="중기조종사 단위단가"/>
      <sheetName val="APT"/>
      <sheetName val="TOTAL_BOQ"/>
      <sheetName val="이름정의"/>
      <sheetName val="초기화면"/>
      <sheetName val="가로등 조도계산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2000년1차"/>
      <sheetName val="석축설면"/>
      <sheetName val="법면단"/>
      <sheetName val="철거산출근거"/>
      <sheetName val="청천내"/>
      <sheetName val="내역서01"/>
      <sheetName val="이토변실(A3-LINE)"/>
      <sheetName val="토사(PE "/>
      <sheetName val="토사(PE_x0009_"/>
      <sheetName val="연결임시"/>
      <sheetName val="데이터"/>
      <sheetName val="일위대가 1"/>
      <sheetName val="설계내역서"/>
      <sheetName val="산거 1(인력투입)"/>
      <sheetName val="일위대가 2"/>
      <sheetName val="일위대가 3"/>
      <sheetName val="Control"/>
      <sheetName val="내역서(교량)전체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자재집계표"/>
      <sheetName val="주요자재집계표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7.폐기물집계"/>
      <sheetName val="VXXXXX"/>
      <sheetName val="방음벽수량"/>
      <sheetName val="방음벽기초수량"/>
      <sheetName val="방음벽설치현황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 (2)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세부내역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수량산출"/>
      <sheetName val="데이타"/>
      <sheetName val="bearing"/>
      <sheetName val="연동내역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관경고용테이프수집"/>
      <sheetName val="관경고용산근"/>
      <sheetName val="맨홀수량산출(A-LINE)"/>
      <sheetName val="방음벽기초"/>
      <sheetName val="구천"/>
      <sheetName val="내#일산설치"/>
      <sheetName val="매입"/>
      <sheetName val="지구단위계획내역서"/>
      <sheetName val="계수시트"/>
      <sheetName val="교각별철근수량집계표"/>
      <sheetName val="파이프류"/>
      <sheetName val="을지"/>
      <sheetName val="경율산정.XLS"/>
      <sheetName val="날개벽수량표"/>
      <sheetName val="계산서(곡선부)"/>
      <sheetName val="포장재료집계표"/>
      <sheetName val="투입집계표"/>
      <sheetName val="이형관재료표(A-L)"/>
      <sheetName val="가시설수량"/>
      <sheetName val="고유코드_설계"/>
      <sheetName val="기본일위"/>
      <sheetName val="정부노임단가"/>
      <sheetName val="용소리교"/>
      <sheetName val="Sensitivity"/>
      <sheetName val="평균터파기고(1-2,ASP)"/>
      <sheetName val="A1"/>
      <sheetName val="DATA 입력란"/>
      <sheetName val="1. 설계조건 2.단면가정 3. 하중계산"/>
      <sheetName val="토목검측서"/>
      <sheetName val="3연box"/>
      <sheetName val="단 box"/>
      <sheetName val="01.10월"/>
      <sheetName val="도수로현황"/>
      <sheetName val="분석투자 내역(광명)"/>
      <sheetName val="원가계산서"/>
      <sheetName val="부대내역"/>
      <sheetName val="wall"/>
      <sheetName val="2@ BOX"/>
      <sheetName val="98년도 투자현황"/>
      <sheetName val="구역화물"/>
      <sheetName val="기본단가표"/>
      <sheetName val="직접경비"/>
      <sheetName val="직접인건비"/>
      <sheetName val="국산화"/>
      <sheetName val="교각별수량"/>
      <sheetName val="값"/>
      <sheetName val="단위중량"/>
      <sheetName val="공종"/>
      <sheetName val="고재중량"/>
      <sheetName val="우각부보강"/>
      <sheetName val="중기손료"/>
      <sheetName val="안정성검토"/>
      <sheetName val="하중계산"/>
      <sheetName val="설계기준"/>
      <sheetName val="SG"/>
      <sheetName val="2. 공원조도"/>
      <sheetName val="진주방향"/>
      <sheetName val="1호맨홀자연토공"/>
      <sheetName val="해외(원화)"/>
      <sheetName val="횡배수관설치현황"/>
      <sheetName val="4.2.1 마루높이 검토"/>
      <sheetName val="슬래브"/>
      <sheetName val="공구"/>
      <sheetName val="수로단위수량"/>
      <sheetName val="공사개요"/>
      <sheetName val="골재집계"/>
      <sheetName val="자갈,시멘트,모래산출"/>
      <sheetName val="4지구단위"/>
      <sheetName val="기계가격"/>
      <sheetName val="배수관집계"/>
      <sheetName val="#REF"/>
      <sheetName val="설계조건"/>
      <sheetName val="안정계산"/>
      <sheetName val="단면검토"/>
      <sheetName val="범례표"/>
      <sheetName val="소방일위 "/>
      <sheetName val="토적기초자료"/>
      <sheetName val="변수"/>
      <sheetName val="국민연금표"/>
      <sheetName val="평가데이터"/>
      <sheetName val="도대하도변경최종정산조경"/>
      <sheetName val="산근"/>
      <sheetName val="장비단가(010427)"/>
      <sheetName val="9811"/>
      <sheetName val="원가계산"/>
      <sheetName val="세금자료"/>
      <sheetName val="도급"/>
      <sheetName val="배수내역"/>
      <sheetName val="c_balju"/>
      <sheetName val="수량집계"/>
      <sheetName val="안전보건교육"/>
      <sheetName val="본체"/>
      <sheetName val="8.PILE  (돌출)"/>
      <sheetName val="편입용지조서"/>
      <sheetName val="석축단"/>
      <sheetName val="법면수집"/>
      <sheetName val="내역1"/>
      <sheetName val="단가산출서(기계)"/>
      <sheetName val="총괄"/>
      <sheetName val="ㄱ"/>
      <sheetName val="총괄내역서"/>
      <sheetName val="변수값"/>
      <sheetName val="중기상차"/>
      <sheetName val="AS복구"/>
      <sheetName val="중기터파기"/>
      <sheetName val="장비집계"/>
      <sheetName val="가도공"/>
      <sheetName val="우수"/>
      <sheetName val="기초공"/>
      <sheetName val="기둥(원형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공사설명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LAB"/>
      <sheetName val="토공 total"/>
      <sheetName val="시행예산"/>
      <sheetName val="전차선로 물량표"/>
      <sheetName val="한강운반비"/>
      <sheetName val="공통(20-91)"/>
      <sheetName val="지구단위계획수립(공사수행)"/>
      <sheetName val="주공 갑지"/>
      <sheetName val="2.단면가정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집수정(600-700)"/>
      <sheetName val="관급자재대"/>
      <sheetName val="1-4-2.관(약)"/>
      <sheetName val="관접합및부설"/>
      <sheetName val="내역서(전기)"/>
      <sheetName val="input"/>
      <sheetName val="guard(mac)"/>
      <sheetName val="부시수량"/>
      <sheetName val="설명"/>
      <sheetName val="자압1"/>
      <sheetName val="Total"/>
      <sheetName val="수압시험수집"/>
      <sheetName val="수압시험산근"/>
      <sheetName val="을"/>
      <sheetName val="단가일람"/>
      <sheetName val="조경일람"/>
      <sheetName val="해평견적"/>
      <sheetName val="일위대가목차"/>
      <sheetName val="견적대비표"/>
      <sheetName val="BID"/>
      <sheetName val="총괄내역서(설계)"/>
      <sheetName val="고압수량(철거)"/>
      <sheetName val="데리네이타현황"/>
      <sheetName val="원가"/>
      <sheetName val="구조물철거타공정이월"/>
      <sheetName val="금액"/>
      <sheetName val="차수별내역서"/>
      <sheetName val="입찰"/>
      <sheetName val="현경"/>
      <sheetName val="수지표"/>
      <sheetName val="셀명"/>
      <sheetName val="공사"/>
      <sheetName val="수안보-MBR1"/>
      <sheetName val="증감내역서"/>
      <sheetName val="우배수"/>
      <sheetName val="계산식"/>
      <sheetName val="자료"/>
      <sheetName val="교각1"/>
      <sheetName val="건축내역"/>
      <sheetName val="P-산#1-1(WOWA1)"/>
      <sheetName val="잡비계산"/>
      <sheetName val="BD"/>
      <sheetName val="식재인부"/>
      <sheetName val="개산공사비"/>
      <sheetName val="차액보증"/>
      <sheetName val="음봉방향"/>
      <sheetName val="4차공사"/>
      <sheetName val="천방교접속"/>
      <sheetName val="대포2교접속"/>
      <sheetName val="총_구조물공"/>
      <sheetName val="-치수표(곡선부)"/>
      <sheetName val="말뚝지지력산정"/>
      <sheetName val="참고사항"/>
      <sheetName val="근로자자료입력"/>
      <sheetName val="8.석축단위(H=1.5M)"/>
      <sheetName val="1월요청,실사(운용통보기준)"/>
      <sheetName val="삭제및변경불가"/>
      <sheetName val="상부집계표"/>
      <sheetName val="날개벽(시점좌측)"/>
      <sheetName val="수자재단위당"/>
      <sheetName val="5.정산서"/>
      <sheetName val="5.배수관로"/>
      <sheetName val="주요자재"/>
      <sheetName val="폐기물처리"/>
      <sheetName val="DATA"/>
      <sheetName val="기기리스트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왕십리방향"/>
      <sheetName val="횡배수관재료-"/>
      <sheetName val="계산서(직선부)"/>
      <sheetName val="콘크리트측구연장"/>
      <sheetName val="-몰탈콘크리트"/>
      <sheetName val="-배수구조물공토공"/>
      <sheetName val="예산명세서"/>
      <sheetName val="자료입력"/>
      <sheetName val="원형맨홀수량"/>
      <sheetName val="연결관산출조서"/>
      <sheetName val="ⴭⴭⴭⴭ"/>
      <sheetName val="비탈면보호공수량산출"/>
      <sheetName val="법면설면"/>
      <sheetName val="설계내역"/>
      <sheetName val="기초입력 DATA"/>
      <sheetName val="자재"/>
      <sheetName val="지급자재"/>
      <sheetName val="실행대비"/>
      <sheetName val="JUCK"/>
      <sheetName val="-레미콘집계"/>
      <sheetName val="-철근집계"/>
      <sheetName val="포장재료(1)"/>
      <sheetName val="-흄관집계"/>
      <sheetName val="nys"/>
      <sheetName val="단가조사"/>
      <sheetName val="자압"/>
      <sheetName val="Sheet2"/>
      <sheetName val="단면가정"/>
      <sheetName val="EP0618"/>
      <sheetName val="토적(3차분)"/>
      <sheetName val="토량운반계산"/>
      <sheetName val="T13(P68~72,78)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003상반기노임기준"/>
      <sheetName val="CODE"/>
      <sheetName val="슬래브(유곡)"/>
      <sheetName val="가점"/>
      <sheetName val="index"/>
      <sheetName val="etc"/>
      <sheetName val="4차원가계산서"/>
      <sheetName val="L형 옹벽"/>
      <sheetName val="설 계"/>
      <sheetName val="집수정단위수량600 "/>
      <sheetName val="S.중기사용료"/>
      <sheetName val="입력란"/>
      <sheetName val="소비자가"/>
      <sheetName val="COPING"/>
      <sheetName val="99노임단가"/>
      <sheetName val="실행예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총괄 내역서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설계예산서"/>
      <sheetName val="예산내역서"/>
      <sheetName val="토공연장"/>
      <sheetName val="FOB발"/>
      <sheetName val="일위대가(가설)"/>
      <sheetName val="설계예시"/>
      <sheetName val="일위산출"/>
      <sheetName val="건축내역서"/>
      <sheetName val="설비내역서"/>
      <sheetName val="전기내역서"/>
      <sheetName val="아파트 내역"/>
      <sheetName val="ABUT수량-A1"/>
      <sheetName val="적용단위길이"/>
      <sheetName val="교대(A1)"/>
      <sheetName val="공통가설"/>
      <sheetName val="단면"/>
      <sheetName val="준검 내역서"/>
      <sheetName val="계림(함평)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인구"/>
      <sheetName val="환경평가"/>
      <sheetName val="상반기손익차2총괄"/>
      <sheetName val="총괄표"/>
      <sheetName val="공사비_NDE"/>
      <sheetName val="기자재대비표"/>
      <sheetName val="합계"/>
      <sheetName val="일위목록"/>
      <sheetName val="H PILE수량"/>
      <sheetName val="마산방향"/>
      <sheetName val="BEND LOSS"/>
      <sheetName val="BQMP"/>
      <sheetName val="노임"/>
      <sheetName val="파일의이용"/>
      <sheetName val="원형1호맨홀토공수량"/>
      <sheetName val="분뇨"/>
      <sheetName val="금액내역서"/>
      <sheetName val="실행철강하도"/>
      <sheetName val="구조물공집계"/>
      <sheetName val="지구단위계획"/>
      <sheetName val="1_토총1"/>
      <sheetName val="2_관로집1"/>
      <sheetName val="3_구조물집계1"/>
      <sheetName val="4_포장공1"/>
      <sheetName val="5_부대공1"/>
      <sheetName val="6_주요자재대1"/>
      <sheetName val="7_폐기물1"/>
      <sheetName val="토공(우물통,기타)_"/>
      <sheetName val="총괄집계_"/>
      <sheetName val="날개벽철근집계_"/>
      <sheetName val="1_토공집계"/>
      <sheetName val="2_관대집계표"/>
      <sheetName val="3_구조물공"/>
      <sheetName val="7_폐기물집계"/>
      <sheetName val="Sheet1_(2)"/>
      <sheetName val="PVC접합개소_산출서"/>
      <sheetName val="배수공총괄_집계표(횡)"/>
      <sheetName val="보차도경계석_조서"/>
      <sheetName val="맨홀집계표_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CTEMCOST"/>
      <sheetName val="자재단가"/>
      <sheetName val="역T형옹벽(3.0)"/>
      <sheetName val="신당동산출근거"/>
      <sheetName val="공사비"/>
      <sheetName val="DATA1"/>
      <sheetName val="상부공"/>
      <sheetName val="실행내역"/>
      <sheetName val="경비단가"/>
      <sheetName val="3.공통공사대비"/>
      <sheetName val="수량BOQ"/>
      <sheetName val="3련 BOX"/>
      <sheetName val="수목표준대가"/>
      <sheetName val="COVER"/>
      <sheetName val="지수"/>
      <sheetName val="노무비단가"/>
      <sheetName val="A1-DATA"/>
      <sheetName val="투입내역"/>
      <sheetName val="공사비집계표(서해안고속도로)"/>
      <sheetName val="3.하중산정4.지지력"/>
      <sheetName val="70%"/>
      <sheetName val="해외"/>
      <sheetName val="기초자료"/>
      <sheetName val="조경식재굴취"/>
      <sheetName val="조경유지관리"/>
      <sheetName val="인력터파기품"/>
      <sheetName val="컨테이너"/>
      <sheetName val="현장관리비"/>
      <sheetName val="경비집계"/>
      <sheetName val="General Data"/>
      <sheetName val="구간공종"/>
      <sheetName val="9GNG운반"/>
      <sheetName val="1-1평균터파기고(1)"/>
      <sheetName val="실행(표지,갑,을)"/>
      <sheetName val="일위대가 "/>
      <sheetName val="실행"/>
      <sheetName val="실행(ALT1)"/>
      <sheetName val="갑지"/>
      <sheetName val="6호기"/>
      <sheetName val="21301동"/>
      <sheetName val="에너지요금"/>
      <sheetName val="토목공사일반"/>
      <sheetName val="SULKEA"/>
      <sheetName val="b_balju"/>
      <sheetName val="계림(장성)"/>
      <sheetName val="unitpric"/>
      <sheetName val="단가산출내역(노임부분수정)"/>
      <sheetName val="배수장토목공사비"/>
      <sheetName val="noyim"/>
      <sheetName val="구체"/>
      <sheetName val="좌측날개벽"/>
      <sheetName val="우측날개벽"/>
      <sheetName val="type-F"/>
      <sheetName val="신우"/>
      <sheetName val="2000,9월 일위"/>
      <sheetName val="공통단가"/>
      <sheetName val="재료비"/>
      <sheetName val="운반비"/>
      <sheetName val="단가표"/>
      <sheetName val="보차도경계석"/>
      <sheetName val="대로근거"/>
      <sheetName val="1.설계조건"/>
      <sheetName val="bm(CIcable)"/>
      <sheetName val="5.소재"/>
      <sheetName val="노무단가"/>
      <sheetName val="노무비"/>
      <sheetName val="깨기"/>
      <sheetName val="변경원가서갑"/>
      <sheetName val="토목공사"/>
      <sheetName val="관경별내역서"/>
      <sheetName val="중기솔뇨"/>
      <sheetName val="MOTOR"/>
      <sheetName val="RangeObject"/>
      <sheetName val="기계경비"/>
      <sheetName val="기초단가"/>
      <sheetName val="가로등내"/>
      <sheetName val="덕전리"/>
      <sheetName val="단면 (2)"/>
      <sheetName val="일위대가(계측기설치)"/>
      <sheetName val="산출"/>
      <sheetName val="INTRO."/>
      <sheetName val="노임단가(2009.상)"/>
      <sheetName val="10.1 중기기초단가"/>
      <sheetName val="POOM_MOTO"/>
      <sheetName val="중로근거"/>
      <sheetName val="★도급내역(2공구)"/>
      <sheetName val="5.모델링"/>
      <sheetName val="3"/>
      <sheetName val="물가대비표"/>
      <sheetName val="조명율표"/>
      <sheetName val="중기일위대가"/>
      <sheetName val="배수공1"/>
      <sheetName val="위치조서"/>
      <sheetName val="원가계산 (2)"/>
      <sheetName val="인건비"/>
      <sheetName val="매입세율"/>
      <sheetName val="단면A-A(TR)"/>
      <sheetName val="2"/>
      <sheetName val="단가조사서"/>
      <sheetName val="단가및재료비"/>
      <sheetName val="6PILE  (돌출)"/>
      <sheetName val="마산방향철근집계"/>
      <sheetName val="7.PILE  (돌출)"/>
      <sheetName val="관경결정"/>
      <sheetName val="전등설비"/>
      <sheetName val="노무"/>
      <sheetName val="설계"/>
      <sheetName val="일위대가(건축)"/>
      <sheetName val="깨기 총괄"/>
      <sheetName val="BOX"/>
      <sheetName val="물가자료"/>
      <sheetName val="토공집계"/>
      <sheetName val="[고양관재.XLSŝ보차도경계석집계표(종)"/>
      <sheetName val="Sheet17"/>
      <sheetName val="Y-WORK"/>
      <sheetName val="1-1"/>
      <sheetName val="CON'C"/>
      <sheetName val="통관-유입(벌어짐)유출(도수)"/>
      <sheetName val="D"/>
      <sheetName val="총계"/>
      <sheetName val="배수지집꓄표"/>
      <sheetName val="밀도포장수량집계표"/>
      <sheetName val="토적표"/>
      <sheetName val="타기관"/>
      <sheetName val="SPEC"/>
      <sheetName val="하수급견적대비"/>
      <sheetName val="기준액"/>
      <sheetName val="단가산출2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/>
      <sheetData sheetId="664"/>
      <sheetData sheetId="665"/>
      <sheetData sheetId="666"/>
      <sheetData sheetId="667" refreshError="1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 refreshError="1"/>
      <sheetData sheetId="690" refreshError="1"/>
      <sheetData sheetId="691" refreshError="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/>
      <sheetData sheetId="812" refreshError="1"/>
      <sheetData sheetId="813" refreshError="1"/>
      <sheetData sheetId="814" refreshError="1"/>
      <sheetData sheetId="815"/>
      <sheetData sheetId="816"/>
      <sheetData sheetId="817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밸브설치"/>
      <sheetName val="토공"/>
    </sheetNames>
    <definedNames>
      <definedName name="Macro10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잡무1"/>
      <sheetName val="잡무2"/>
      <sheetName val="마둔터널"/>
      <sheetName val="마둔비용"/>
      <sheetName val="마둔비용(측면전기실)"/>
      <sheetName val="금광1터널"/>
      <sheetName val="금광1비용"/>
      <sheetName val="금광1비용 (측면전기실)"/>
      <sheetName val="금광2터널"/>
      <sheetName val="금광2비용"/>
      <sheetName val="금광2비용 (측면전기실)"/>
      <sheetName val="금광2비용(제2전기실서공급)"/>
      <sheetName val="종합비용"/>
      <sheetName val="마돈터널(형광)"/>
      <sheetName val="마돈터널(무전극)"/>
      <sheetName val="케이블데이타"/>
      <sheetName val="데이타"/>
      <sheetName val="1.취수장"/>
      <sheetName val="평택_음성 조명"/>
      <sheetName val="수량산출"/>
      <sheetName val="고창터널(고창방향)"/>
      <sheetName val="관급"/>
      <sheetName val="공사설계서"/>
      <sheetName val="경안수량"/>
      <sheetName val="2. 공원조도"/>
      <sheetName val="노임"/>
      <sheetName val="설계내역일위"/>
      <sheetName val="보험료산출"/>
      <sheetName val="J"/>
      <sheetName val="산출내역(4월)"/>
      <sheetName val="산출내역(5월) (2)"/>
      <sheetName val="DATE"/>
      <sheetName val="시설물"/>
      <sheetName val="식재출력용"/>
      <sheetName val="유지관리"/>
      <sheetName val="______pro____________________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2">
          <cell r="D82">
            <v>20.422285714285714</v>
          </cell>
          <cell r="E82">
            <v>1.570945054945055</v>
          </cell>
        </row>
        <row r="83">
          <cell r="D83">
            <v>19.750759878419451</v>
          </cell>
          <cell r="E83">
            <v>1.5192892214168809</v>
          </cell>
        </row>
        <row r="84">
          <cell r="E84">
            <v>1.5192892214168809</v>
          </cell>
        </row>
        <row r="85">
          <cell r="D85">
            <v>157.45714285714286</v>
          </cell>
          <cell r="E85">
            <v>12.112087912087912</v>
          </cell>
        </row>
        <row r="86">
          <cell r="D86">
            <v>190.19756838905778</v>
          </cell>
          <cell r="E86">
            <v>14.630582183773676</v>
          </cell>
        </row>
        <row r="91">
          <cell r="B91">
            <v>10</v>
          </cell>
        </row>
        <row r="92">
          <cell r="B92">
            <v>9.4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관련자료입력"/>
      <sheetName val="장비일위대가2002하"/>
      <sheetName val="Y-WORK"/>
      <sheetName val="여과지동"/>
      <sheetName val="기초자료"/>
      <sheetName val="2000년1차"/>
      <sheetName val="내역"/>
      <sheetName val="내역서"/>
      <sheetName val="9GNG운반"/>
      <sheetName val="집계표"/>
      <sheetName val="9811"/>
      <sheetName val="평가데이터"/>
      <sheetName val="DATA"/>
      <sheetName val="일위대가표"/>
      <sheetName val="갑지(요약)"/>
      <sheetName val="중기조종사 단위단가"/>
      <sheetName val="금광1터널"/>
      <sheetName val="임시전기공사설계서"/>
      <sheetName val="밸브설치"/>
      <sheetName val="기초일위"/>
      <sheetName val="시설일위"/>
      <sheetName val="조명일위"/>
      <sheetName val="wall"/>
      <sheetName val="기성내역1"/>
      <sheetName val="직접인건비"/>
      <sheetName val="직접경비"/>
      <sheetName val="1.취수장"/>
      <sheetName val="자재단가"/>
      <sheetName val="가격조사서"/>
      <sheetName val="이름정의"/>
      <sheetName val="초기화면"/>
      <sheetName val="준검 내역서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  <sheetName val="기본1"/>
      <sheetName val="수정일위대가"/>
      <sheetName val="내역서"/>
      <sheetName val="금광1터널"/>
      <sheetName val="공통"/>
      <sheetName val="집계표"/>
      <sheetName val="현장급여"/>
      <sheetName val="2000년1차"/>
      <sheetName val="일위대가표"/>
      <sheetName val="총괄내역서"/>
      <sheetName val="공정계획"/>
      <sheetName val="SORCE1"/>
      <sheetName val="금액결정"/>
      <sheetName val="총괄"/>
      <sheetName val="기초일위"/>
      <sheetName val="시설일위"/>
      <sheetName val="조명일위"/>
      <sheetName val="관급"/>
      <sheetName val="평가데이터"/>
      <sheetName val="DATE"/>
      <sheetName val="기자재대비표"/>
      <sheetName val="일위목록"/>
      <sheetName val="약품공급2"/>
      <sheetName val="납부서"/>
      <sheetName val="기성내역1"/>
      <sheetName val="대로근거"/>
      <sheetName val="중로근거"/>
      <sheetName val="수종"/>
      <sheetName val="규격"/>
      <sheetName val="중기조종사 단위단가"/>
      <sheetName val="식재일위"/>
      <sheetName val="data"/>
      <sheetName val="부표총괄"/>
      <sheetName val="설계기준"/>
      <sheetName val="내역1"/>
      <sheetName val="내역"/>
      <sheetName val="WORK"/>
      <sheetName val="단가"/>
      <sheetName val="밸브설치"/>
      <sheetName val="노무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집 계 표"/>
      <sheetName val="노임단가"/>
      <sheetName val="시설물일위"/>
      <sheetName val="원가계산서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9811"/>
      <sheetName val="관급"/>
      <sheetName val="9509"/>
      <sheetName val="기초단가"/>
      <sheetName val="약품공급2"/>
      <sheetName val="현장관리비"/>
      <sheetName val="밸브설치"/>
      <sheetName val="Sheet1"/>
      <sheetName val="입찰내역서"/>
      <sheetName val="자재단가비교표"/>
      <sheetName val="unitpric"/>
      <sheetName val="noyim"/>
      <sheetName val="내역서"/>
      <sheetName val="암거단위-1련"/>
      <sheetName val="우,오수"/>
      <sheetName val="제경집계"/>
      <sheetName val="총괄"/>
      <sheetName val="대로근거"/>
      <sheetName val="중로근거"/>
      <sheetName val="공종분석(공종순)"/>
      <sheetName val="입찰내역"/>
      <sheetName val="#REF"/>
      <sheetName val="DATA"/>
      <sheetName val="일위대가표"/>
      <sheetName val="기초목"/>
      <sheetName val="터파기및재료"/>
      <sheetName val="기초일위"/>
      <sheetName val="시설일위"/>
      <sheetName val="조명일위"/>
      <sheetName val="wall"/>
      <sheetName val="포장공"/>
      <sheetName val="배수공"/>
      <sheetName val="집계표"/>
      <sheetName val="ABUT수량-A1"/>
      <sheetName val="용지매수"/>
      <sheetName val="원가계산서(남측)"/>
      <sheetName val="Sheet2"/>
      <sheetName val="토공"/>
      <sheetName val="공정계획"/>
      <sheetName val="토목주소"/>
      <sheetName val="프랜트면허"/>
      <sheetName val="화산경계"/>
      <sheetName val="단가"/>
      <sheetName val="자재단가"/>
      <sheetName val="단위중량"/>
      <sheetName val="부표총괄"/>
      <sheetName val="내역"/>
      <sheetName val="토목내역"/>
      <sheetName val="2000년1차"/>
      <sheetName val="이토변실(A3-LINE)"/>
      <sheetName val="단위수량"/>
      <sheetName val="날개벽수량표"/>
      <sheetName val="도급,하도급 예정금액"/>
      <sheetName val="납부서"/>
      <sheetName val="건축공사비내역서-아파트"/>
      <sheetName val="건축공사비내역서-기타시설"/>
      <sheetName val="수량(5)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SORCE1"/>
      <sheetName val="갑지"/>
      <sheetName val="DATE"/>
      <sheetName val="출력X"/>
      <sheetName val="총괄내역서"/>
      <sheetName val="금액결정"/>
      <sheetName val="부대tu"/>
      <sheetName val="데리네이타현황"/>
      <sheetName val="일위대가(계측기설치)"/>
      <sheetName val="대림경상68억"/>
      <sheetName val="단면 (2)"/>
      <sheetName val="노무단가"/>
      <sheetName val="인건비 "/>
      <sheetName val="식재일위"/>
      <sheetName val="Sheet1 (2)"/>
      <sheetName val="건축내역"/>
      <sheetName val="6PILE  (돌출)"/>
      <sheetName val="포장재료집계표"/>
      <sheetName val="포장면적산출"/>
      <sheetName val="포장수량집계"/>
      <sheetName val="퍼스트"/>
      <sheetName val="현장관리비 산출내역"/>
      <sheetName val="우배수"/>
      <sheetName val="소일위대가코드표"/>
      <sheetName val="식재품셈"/>
      <sheetName val="노임단가"/>
      <sheetName val="이름정의"/>
      <sheetName val="2.대외공문"/>
      <sheetName val="단가산출"/>
      <sheetName val="중기조종사 단위단가"/>
      <sheetName val="규격"/>
      <sheetName val="수종"/>
      <sheetName val="노임"/>
      <sheetName val="설계내역일위"/>
      <sheetName val="노무비단가"/>
      <sheetName val="여과지동"/>
      <sheetName val="기초자료"/>
      <sheetName val="현장관리비내역서"/>
      <sheetName val="일위목록"/>
      <sheetName val="별표 "/>
      <sheetName val="교각1"/>
      <sheetName val="교대(A1-A2)"/>
      <sheetName val="48일위(기존)"/>
      <sheetName val="초기화면"/>
      <sheetName val="관급자재"/>
      <sheetName val="안양건축"/>
      <sheetName val="도"/>
      <sheetName val="1,2공구원가계산서"/>
      <sheetName val="2공구산출내역"/>
      <sheetName val="1공구산출내역서"/>
      <sheetName val="투찰내역"/>
      <sheetName val="준검 내역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토목"/>
      <sheetName val="제직재"/>
    </sheetNames>
    <sheetDataSet>
      <sheetData sheetId="0" refreshError="1">
        <row r="24">
          <cell r="D24" t="str">
            <v xml:space="preserve"> ⊃</v>
          </cell>
        </row>
        <row r="25">
          <cell r="D25" t="str">
            <v xml:space="preserve"> ⊃</v>
          </cell>
        </row>
        <row r="26">
          <cell r="D26" t="str">
            <v xml:space="preserve"> ⊃</v>
          </cell>
        </row>
        <row r="27">
          <cell r="D27" t="str">
            <v xml:space="preserve"> ⊃</v>
          </cell>
        </row>
        <row r="28">
          <cell r="D28" t="str">
            <v xml:space="preserve"> ⊃</v>
          </cell>
        </row>
        <row r="29">
          <cell r="D29" t="str">
            <v xml:space="preserve"> ⊃</v>
          </cell>
        </row>
        <row r="30">
          <cell r="D30" t="str">
            <v xml:space="preserve"> ⊃</v>
          </cell>
        </row>
        <row r="31">
          <cell r="D31" t="str">
            <v xml:space="preserve"> ⊃</v>
          </cell>
        </row>
        <row r="32">
          <cell r="D32" t="str">
            <v xml:space="preserve"> ⊃</v>
          </cell>
        </row>
        <row r="33">
          <cell r="D33" t="str">
            <v xml:space="preserve"> ⊃</v>
          </cell>
        </row>
        <row r="34">
          <cell r="D34" t="str">
            <v xml:space="preserve"> ⊃</v>
          </cell>
        </row>
        <row r="35">
          <cell r="D35" t="str">
            <v xml:space="preserve"> ⊃</v>
          </cell>
        </row>
      </sheetData>
      <sheetData sheetId="1" refreshError="1"/>
      <sheetData sheetId="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DATE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창터널(고창방향)5단계"/>
      <sheetName val="5단계케이블비용"/>
      <sheetName val="데이타"/>
      <sheetName val="케이블데이타"/>
      <sheetName val="변전소2케이블비용"/>
      <sheetName val="고창터널(고창방향)"/>
      <sheetName val="고창터널(담양방향)"/>
      <sheetName val="고창방향케이블"/>
      <sheetName val="담양방향케이블"/>
      <sheetName val="등기구수"/>
      <sheetName val="등기구배치"/>
      <sheetName val="고창8단계조도1"/>
      <sheetName val="노임단가"/>
      <sheetName val="자재단가"/>
      <sheetName val="수목데이타 "/>
      <sheetName val="금광1터널"/>
      <sheetName val="단가표"/>
      <sheetName val="보도공제면적"/>
      <sheetName val="ⴭⴭⴭⴭ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-old"/>
      <sheetName val="------"/>
      <sheetName val="laroux"/>
      <sheetName val="임산1교-교각1"/>
      <sheetName val="임산1교-교각2"/>
      <sheetName val="임산3교-교각1"/>
      <sheetName val="임산3교-교각2"/>
      <sheetName val="논남기교-교각1"/>
      <sheetName val="논남기교-교각2"/>
      <sheetName val="논남기교-교각3"/>
      <sheetName val="논남기교-교각4"/>
      <sheetName val="조종천교-교각1"/>
      <sheetName val="조종천교-교각2"/>
      <sheetName val="귀목1교-교각1"/>
      <sheetName val="귀목1교-교각2"/>
      <sheetName val="귀목2교-교각1"/>
      <sheetName val="귀목2교-교각2 "/>
      <sheetName val=" T형교각수량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감리비1"/>
      <sheetName val="원가계산서"/>
      <sheetName val="총괄표"/>
      <sheetName val="총괄(원가양식)"/>
      <sheetName val="일위대가"/>
      <sheetName val="인공"/>
      <sheetName val="맨홀산출"/>
      <sheetName val="수량산출서"/>
      <sheetName val="자단"/>
      <sheetName val="총집계표"/>
      <sheetName val="전등집계"/>
      <sheetName val="전등"/>
      <sheetName val="전열집계"/>
      <sheetName val="전열"/>
      <sheetName val="피뢰설비공사"/>
      <sheetName val="간선집계"/>
      <sheetName val="전력간선"/>
      <sheetName val="노단"/>
      <sheetName val="감리비"/>
      <sheetName val="가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 xml:space="preserve"> [자재단가 비교표]  노 무 비</v>
          </cell>
        </row>
        <row r="2">
          <cell r="A2" t="str">
            <v>인                 명</v>
          </cell>
          <cell r="C2" t="str">
            <v>2003년 상반기</v>
          </cell>
          <cell r="D2" t="str">
            <v>비 고</v>
          </cell>
        </row>
        <row r="3">
          <cell r="A3">
            <v>1</v>
          </cell>
          <cell r="B3" t="str">
            <v>갱       부</v>
          </cell>
          <cell r="C3">
            <v>54463</v>
          </cell>
          <cell r="E3" t="str">
            <v>인</v>
          </cell>
        </row>
        <row r="4">
          <cell r="A4">
            <v>2</v>
          </cell>
          <cell r="B4" t="str">
            <v>건 축 목 공</v>
          </cell>
          <cell r="C4">
            <v>86872</v>
          </cell>
          <cell r="E4" t="str">
            <v>인</v>
          </cell>
        </row>
        <row r="5">
          <cell r="A5">
            <v>3</v>
          </cell>
          <cell r="B5" t="str">
            <v>형 틀 목 공</v>
          </cell>
          <cell r="C5">
            <v>91573</v>
          </cell>
          <cell r="E5" t="str">
            <v>인</v>
          </cell>
        </row>
        <row r="6">
          <cell r="A6">
            <v>4</v>
          </cell>
          <cell r="B6" t="str">
            <v>창 호 목 공</v>
          </cell>
          <cell r="C6">
            <v>74970</v>
          </cell>
          <cell r="E6" t="str">
            <v>인</v>
          </cell>
        </row>
        <row r="7">
          <cell r="A7">
            <v>5</v>
          </cell>
          <cell r="B7" t="str">
            <v>철       공</v>
          </cell>
          <cell r="C7">
            <v>79079</v>
          </cell>
          <cell r="E7" t="str">
            <v>인</v>
          </cell>
        </row>
        <row r="8">
          <cell r="A8">
            <v>6</v>
          </cell>
          <cell r="B8" t="str">
            <v>철  근  공</v>
          </cell>
          <cell r="C8">
            <v>85754</v>
          </cell>
          <cell r="E8" t="str">
            <v>인</v>
          </cell>
        </row>
        <row r="9">
          <cell r="A9">
            <v>7</v>
          </cell>
          <cell r="B9" t="str">
            <v>철  판  공</v>
          </cell>
          <cell r="C9">
            <v>93853</v>
          </cell>
          <cell r="E9" t="str">
            <v>인</v>
          </cell>
        </row>
        <row r="10">
          <cell r="A10">
            <v>8</v>
          </cell>
          <cell r="B10" t="str">
            <v>철  골  공</v>
          </cell>
          <cell r="C10">
            <v>81995</v>
          </cell>
          <cell r="E10" t="str">
            <v>인</v>
          </cell>
        </row>
        <row r="11">
          <cell r="A11">
            <v>9</v>
          </cell>
          <cell r="B11" t="str">
            <v>샤  시  공</v>
          </cell>
          <cell r="C11">
            <v>81464</v>
          </cell>
          <cell r="E11" t="str">
            <v>인</v>
          </cell>
        </row>
        <row r="12">
          <cell r="A12">
            <v>10</v>
          </cell>
          <cell r="B12" t="str">
            <v>절  단  공</v>
          </cell>
          <cell r="C12">
            <v>75064</v>
          </cell>
          <cell r="E12" t="str">
            <v>인</v>
          </cell>
        </row>
        <row r="13">
          <cell r="A13">
            <v>11</v>
          </cell>
          <cell r="B13" t="str">
            <v>석       공</v>
          </cell>
          <cell r="C13">
            <v>94158</v>
          </cell>
          <cell r="E13" t="str">
            <v>인</v>
          </cell>
        </row>
        <row r="14">
          <cell r="A14">
            <v>12</v>
          </cell>
          <cell r="B14" t="str">
            <v>특수비계공</v>
          </cell>
          <cell r="C14">
            <v>98910</v>
          </cell>
          <cell r="E14" t="str">
            <v>인</v>
          </cell>
        </row>
        <row r="15">
          <cell r="A15">
            <v>13</v>
          </cell>
          <cell r="B15" t="str">
            <v>비  계  공</v>
          </cell>
          <cell r="C15">
            <v>93650</v>
          </cell>
          <cell r="E15" t="str">
            <v>인</v>
          </cell>
        </row>
        <row r="16">
          <cell r="A16">
            <v>14</v>
          </cell>
          <cell r="B16" t="str">
            <v>동발공(터널)</v>
          </cell>
          <cell r="C16">
            <v>64424</v>
          </cell>
          <cell r="E16" t="str">
            <v>인</v>
          </cell>
        </row>
        <row r="17">
          <cell r="A17">
            <v>15</v>
          </cell>
          <cell r="B17" t="str">
            <v>조  적  공</v>
          </cell>
          <cell r="C17">
            <v>83651</v>
          </cell>
          <cell r="E17" t="str">
            <v>인</v>
          </cell>
        </row>
        <row r="18">
          <cell r="A18">
            <v>16</v>
          </cell>
          <cell r="B18" t="str">
            <v>치장벽돌공</v>
          </cell>
          <cell r="C18">
            <v>81817</v>
          </cell>
          <cell r="E18" t="str">
            <v>인</v>
          </cell>
        </row>
        <row r="19">
          <cell r="A19">
            <v>17</v>
          </cell>
          <cell r="B19" t="str">
            <v xml:space="preserve">벽돌(블록)제작공 </v>
          </cell>
          <cell r="C19">
            <v>71966</v>
          </cell>
          <cell r="E19" t="str">
            <v>인</v>
          </cell>
        </row>
        <row r="20">
          <cell r="A20">
            <v>18</v>
          </cell>
          <cell r="B20" t="str">
            <v>미  장  공</v>
          </cell>
          <cell r="C20">
            <v>89051</v>
          </cell>
          <cell r="E20" t="str">
            <v>인</v>
          </cell>
        </row>
        <row r="21">
          <cell r="A21">
            <v>19</v>
          </cell>
          <cell r="B21" t="str">
            <v>방  수  공</v>
          </cell>
          <cell r="C21">
            <v>69668</v>
          </cell>
          <cell r="E21" t="str">
            <v>인</v>
          </cell>
        </row>
        <row r="22">
          <cell r="A22">
            <v>20</v>
          </cell>
          <cell r="B22" t="str">
            <v>타  일  공</v>
          </cell>
          <cell r="C22">
            <v>97463</v>
          </cell>
          <cell r="E22" t="str">
            <v>인</v>
          </cell>
        </row>
        <row r="23">
          <cell r="A23">
            <v>21</v>
          </cell>
          <cell r="B23" t="str">
            <v>줄  눈  공</v>
          </cell>
          <cell r="C23">
            <v>77158</v>
          </cell>
          <cell r="E23" t="str">
            <v>인</v>
          </cell>
        </row>
        <row r="24">
          <cell r="A24">
            <v>22</v>
          </cell>
          <cell r="B24" t="str">
            <v>연  마  공</v>
          </cell>
          <cell r="C24">
            <v>76357</v>
          </cell>
          <cell r="E24" t="str">
            <v>인</v>
          </cell>
        </row>
        <row r="25">
          <cell r="A25">
            <v>23</v>
          </cell>
          <cell r="B25" t="str">
            <v>콘크리트공</v>
          </cell>
          <cell r="C25">
            <v>90048</v>
          </cell>
          <cell r="E25" t="str">
            <v>인</v>
          </cell>
        </row>
        <row r="26">
          <cell r="A26">
            <v>24</v>
          </cell>
          <cell r="B26" t="str">
            <v>보 일 러 공</v>
          </cell>
          <cell r="C26">
            <v>62087</v>
          </cell>
          <cell r="E26" t="str">
            <v>인</v>
          </cell>
        </row>
        <row r="27">
          <cell r="A27">
            <v>25</v>
          </cell>
          <cell r="B27" t="str">
            <v>배  관  공</v>
          </cell>
          <cell r="C27">
            <v>76823</v>
          </cell>
          <cell r="E27" t="str">
            <v>인</v>
          </cell>
        </row>
        <row r="28">
          <cell r="A28">
            <v>26</v>
          </cell>
          <cell r="B28" t="str">
            <v>위  생  공</v>
          </cell>
          <cell r="C28">
            <v>67979</v>
          </cell>
          <cell r="E28" t="str">
            <v>인</v>
          </cell>
        </row>
        <row r="29">
          <cell r="A29">
            <v>27</v>
          </cell>
          <cell r="B29" t="str">
            <v>보  온  공</v>
          </cell>
          <cell r="C29">
            <v>71545</v>
          </cell>
          <cell r="E29" t="str">
            <v>인</v>
          </cell>
        </row>
        <row r="30">
          <cell r="A30">
            <v>28</v>
          </cell>
          <cell r="B30" t="str">
            <v>도  장  공</v>
          </cell>
          <cell r="C30">
            <v>79956</v>
          </cell>
          <cell r="E30" t="str">
            <v>인</v>
          </cell>
        </row>
        <row r="31">
          <cell r="A31">
            <v>29</v>
          </cell>
          <cell r="B31" t="str">
            <v>내  장  공</v>
          </cell>
          <cell r="C31">
            <v>82336</v>
          </cell>
          <cell r="E31" t="str">
            <v>인</v>
          </cell>
        </row>
        <row r="32">
          <cell r="A32">
            <v>30</v>
          </cell>
          <cell r="B32" t="str">
            <v>도  배  공</v>
          </cell>
          <cell r="C32">
            <v>78234</v>
          </cell>
          <cell r="E32" t="str">
            <v>인</v>
          </cell>
        </row>
        <row r="33">
          <cell r="A33">
            <v>31</v>
          </cell>
          <cell r="B33" t="str">
            <v>지붕잇기공</v>
          </cell>
          <cell r="C33">
            <v>81437</v>
          </cell>
          <cell r="E33" t="str">
            <v>인</v>
          </cell>
        </row>
        <row r="34">
          <cell r="A34">
            <v>32</v>
          </cell>
          <cell r="B34" t="str">
            <v>견  출  공</v>
          </cell>
          <cell r="C34">
            <v>77536</v>
          </cell>
          <cell r="E34" t="str">
            <v>인</v>
          </cell>
        </row>
        <row r="35">
          <cell r="A35">
            <v>33</v>
          </cell>
          <cell r="B35" t="str">
            <v>판넬조립공</v>
          </cell>
          <cell r="C35">
            <v>77022</v>
          </cell>
          <cell r="E35" t="str">
            <v>인</v>
          </cell>
        </row>
        <row r="36">
          <cell r="A36">
            <v>34</v>
          </cell>
          <cell r="B36" t="str">
            <v>화약취급공</v>
          </cell>
          <cell r="C36">
            <v>88068</v>
          </cell>
          <cell r="E36" t="str">
            <v>인</v>
          </cell>
        </row>
        <row r="37">
          <cell r="A37">
            <v>35</v>
          </cell>
          <cell r="B37" t="str">
            <v>착  암  공</v>
          </cell>
          <cell r="C37">
            <v>62427</v>
          </cell>
          <cell r="E37" t="str">
            <v>인</v>
          </cell>
        </row>
        <row r="38">
          <cell r="A38">
            <v>36</v>
          </cell>
          <cell r="B38" t="str">
            <v>보  안  공</v>
          </cell>
          <cell r="C38">
            <v>40355</v>
          </cell>
          <cell r="E38" t="str">
            <v>인</v>
          </cell>
        </row>
        <row r="39">
          <cell r="A39">
            <v>37</v>
          </cell>
          <cell r="B39" t="str">
            <v>포  장  공</v>
          </cell>
          <cell r="C39">
            <v>75117</v>
          </cell>
          <cell r="E39" t="str">
            <v>인</v>
          </cell>
        </row>
        <row r="40">
          <cell r="A40">
            <v>38</v>
          </cell>
          <cell r="B40" t="str">
            <v>포  설  공</v>
          </cell>
          <cell r="C40">
            <v>69338</v>
          </cell>
          <cell r="E40" t="str">
            <v>인</v>
          </cell>
        </row>
        <row r="41">
          <cell r="A41">
            <v>39</v>
          </cell>
          <cell r="B41" t="str">
            <v>궤  도  공</v>
          </cell>
          <cell r="C41">
            <v>73763</v>
          </cell>
          <cell r="E41" t="str">
            <v>인</v>
          </cell>
        </row>
        <row r="42">
          <cell r="A42">
            <v>40</v>
          </cell>
          <cell r="B42" t="str">
            <v>용접공(철도)</v>
          </cell>
          <cell r="C42">
            <v>78637</v>
          </cell>
          <cell r="E42" t="str">
            <v>인</v>
          </cell>
        </row>
        <row r="43">
          <cell r="A43">
            <v>41</v>
          </cell>
          <cell r="B43" t="str">
            <v>잠  수  부</v>
          </cell>
          <cell r="C43">
            <v>100665</v>
          </cell>
          <cell r="E43" t="str">
            <v>인</v>
          </cell>
        </row>
        <row r="44">
          <cell r="A44">
            <v>42</v>
          </cell>
          <cell r="B44" t="str">
            <v>보링공(지질조사)</v>
          </cell>
          <cell r="C44">
            <v>65692</v>
          </cell>
          <cell r="E44" t="str">
            <v>인</v>
          </cell>
        </row>
        <row r="45">
          <cell r="A45">
            <v>43</v>
          </cell>
          <cell r="B45" t="str">
            <v>조  경  공</v>
          </cell>
          <cell r="C45">
            <v>68999</v>
          </cell>
          <cell r="E45" t="str">
            <v>인</v>
          </cell>
        </row>
        <row r="46">
          <cell r="A46">
            <v>44</v>
          </cell>
          <cell r="B46" t="str">
            <v>벌  목  부</v>
          </cell>
          <cell r="C46">
            <v>70227</v>
          </cell>
          <cell r="E46" t="str">
            <v>인</v>
          </cell>
        </row>
        <row r="47">
          <cell r="A47">
            <v>45</v>
          </cell>
          <cell r="B47" t="str">
            <v>조 림 인 부</v>
          </cell>
          <cell r="C47">
            <v>55397</v>
          </cell>
          <cell r="E47" t="str">
            <v>인</v>
          </cell>
        </row>
        <row r="48">
          <cell r="A48">
            <v>46</v>
          </cell>
          <cell r="B48" t="str">
            <v>플랜트기계설치공</v>
          </cell>
          <cell r="C48">
            <v>84725</v>
          </cell>
          <cell r="E48" t="str">
            <v>인</v>
          </cell>
        </row>
        <row r="49">
          <cell r="A49">
            <v>47</v>
          </cell>
          <cell r="B49" t="str">
            <v>플랜트특수용접공</v>
          </cell>
          <cell r="C49">
            <v>109022</v>
          </cell>
          <cell r="E49" t="str">
            <v>인</v>
          </cell>
        </row>
        <row r="50">
          <cell r="A50">
            <v>48</v>
          </cell>
          <cell r="B50" t="str">
            <v>플랜트용접공</v>
          </cell>
          <cell r="C50">
            <v>88312</v>
          </cell>
          <cell r="E50" t="str">
            <v>인</v>
          </cell>
        </row>
        <row r="51">
          <cell r="A51">
            <v>49</v>
          </cell>
          <cell r="B51" t="str">
            <v>플랜트배관공</v>
          </cell>
          <cell r="C51">
            <v>89935</v>
          </cell>
          <cell r="E51" t="str">
            <v>인</v>
          </cell>
        </row>
        <row r="52">
          <cell r="A52">
            <v>50</v>
          </cell>
          <cell r="B52" t="str">
            <v>플랜트제관공</v>
          </cell>
          <cell r="C52">
            <v>75035</v>
          </cell>
          <cell r="E52" t="str">
            <v>인</v>
          </cell>
        </row>
        <row r="53">
          <cell r="A53">
            <v>51</v>
          </cell>
          <cell r="B53" t="str">
            <v>시공측량사</v>
          </cell>
          <cell r="C53">
            <v>59021</v>
          </cell>
          <cell r="E53" t="str">
            <v>인</v>
          </cell>
        </row>
        <row r="54">
          <cell r="A54">
            <v>52</v>
          </cell>
          <cell r="B54" t="str">
            <v>시공측량사조수</v>
          </cell>
          <cell r="C54">
            <v>42620</v>
          </cell>
          <cell r="E54" t="str">
            <v>인</v>
          </cell>
        </row>
        <row r="55">
          <cell r="A55">
            <v>53</v>
          </cell>
          <cell r="B55" t="str">
            <v>측       부</v>
          </cell>
          <cell r="C55">
            <v>36149</v>
          </cell>
          <cell r="E55" t="str">
            <v>인</v>
          </cell>
        </row>
        <row r="56">
          <cell r="A56">
            <v>54</v>
          </cell>
          <cell r="B56" t="str">
            <v>송 전 전 공</v>
          </cell>
          <cell r="C56">
            <v>253222</v>
          </cell>
          <cell r="E56" t="str">
            <v>인</v>
          </cell>
        </row>
        <row r="57">
          <cell r="A57">
            <v>55</v>
          </cell>
          <cell r="B57" t="str">
            <v>송전활선전공</v>
          </cell>
          <cell r="C57">
            <v>284000</v>
          </cell>
          <cell r="E57" t="str">
            <v>인</v>
          </cell>
        </row>
        <row r="58">
          <cell r="A58">
            <v>56</v>
          </cell>
          <cell r="B58" t="str">
            <v>배 전 전 공</v>
          </cell>
          <cell r="C58">
            <v>171178</v>
          </cell>
          <cell r="E58" t="str">
            <v>인</v>
          </cell>
        </row>
        <row r="59">
          <cell r="A59">
            <v>57</v>
          </cell>
          <cell r="B59" t="str">
            <v>배전활선전공</v>
          </cell>
          <cell r="C59">
            <v>247705</v>
          </cell>
          <cell r="E59" t="str">
            <v>인</v>
          </cell>
        </row>
        <row r="60">
          <cell r="A60">
            <v>58</v>
          </cell>
          <cell r="B60" t="str">
            <v>플랜트전공</v>
          </cell>
          <cell r="C60">
            <v>77517</v>
          </cell>
          <cell r="E60" t="str">
            <v>인</v>
          </cell>
        </row>
        <row r="61">
          <cell r="A61">
            <v>59</v>
          </cell>
          <cell r="B61" t="str">
            <v>내 선 전 공</v>
          </cell>
          <cell r="C61">
            <v>72268</v>
          </cell>
          <cell r="E61" t="str">
            <v>인</v>
          </cell>
        </row>
        <row r="62">
          <cell r="A62">
            <v>60</v>
          </cell>
          <cell r="B62" t="str">
            <v>특고압케이블전공</v>
          </cell>
          <cell r="C62">
            <v>134962</v>
          </cell>
          <cell r="E62" t="str">
            <v>인</v>
          </cell>
        </row>
        <row r="63">
          <cell r="A63">
            <v>61</v>
          </cell>
          <cell r="B63" t="str">
            <v>고압케이블전공</v>
          </cell>
          <cell r="C63">
            <v>99875</v>
          </cell>
          <cell r="E63" t="str">
            <v>인</v>
          </cell>
        </row>
        <row r="64">
          <cell r="A64">
            <v>62</v>
          </cell>
          <cell r="B64" t="str">
            <v>저압케이블전공</v>
          </cell>
          <cell r="C64">
            <v>79938</v>
          </cell>
          <cell r="E64" t="str">
            <v>인</v>
          </cell>
        </row>
        <row r="65">
          <cell r="A65">
            <v>63</v>
          </cell>
          <cell r="B65" t="str">
            <v>철도신호공</v>
          </cell>
          <cell r="C65">
            <v>97162</v>
          </cell>
          <cell r="E65" t="str">
            <v>인</v>
          </cell>
        </row>
        <row r="66">
          <cell r="A66">
            <v>64</v>
          </cell>
          <cell r="B66" t="str">
            <v>계  장  공</v>
          </cell>
          <cell r="C66">
            <v>79270</v>
          </cell>
          <cell r="E66" t="str">
            <v>인</v>
          </cell>
        </row>
        <row r="67">
          <cell r="A67">
            <v>65</v>
          </cell>
          <cell r="B67" t="str">
            <v>통신외선공</v>
          </cell>
          <cell r="C67">
            <v>111743</v>
          </cell>
          <cell r="E67" t="str">
            <v>인</v>
          </cell>
        </row>
        <row r="68">
          <cell r="A68">
            <v>66</v>
          </cell>
          <cell r="B68" t="str">
            <v>통신설비공</v>
          </cell>
          <cell r="C68">
            <v>89760</v>
          </cell>
          <cell r="E68" t="str">
            <v>인</v>
          </cell>
        </row>
        <row r="69">
          <cell r="A69">
            <v>67</v>
          </cell>
          <cell r="B69" t="str">
            <v>통신내선공</v>
          </cell>
          <cell r="C69">
            <v>75957</v>
          </cell>
          <cell r="E69" t="str">
            <v>인</v>
          </cell>
        </row>
        <row r="70">
          <cell r="A70">
            <v>68</v>
          </cell>
          <cell r="B70" t="str">
            <v>통신케이블공</v>
          </cell>
          <cell r="C70">
            <v>114666</v>
          </cell>
          <cell r="E70" t="str">
            <v>인</v>
          </cell>
        </row>
        <row r="71">
          <cell r="A71">
            <v>69</v>
          </cell>
          <cell r="B71" t="str">
            <v>무선안테나공</v>
          </cell>
          <cell r="C71">
            <v>100371</v>
          </cell>
          <cell r="E71" t="str">
            <v>인</v>
          </cell>
        </row>
        <row r="72">
          <cell r="A72">
            <v>70</v>
          </cell>
          <cell r="B72" t="str">
            <v>작 업 반 장</v>
          </cell>
          <cell r="C72">
            <v>69109</v>
          </cell>
          <cell r="E72" t="str">
            <v>인</v>
          </cell>
        </row>
        <row r="73">
          <cell r="A73">
            <v>71</v>
          </cell>
          <cell r="B73" t="str">
            <v>목  도  공</v>
          </cell>
          <cell r="C73">
            <v>77076</v>
          </cell>
          <cell r="E73" t="str">
            <v>인</v>
          </cell>
        </row>
        <row r="74">
          <cell r="A74">
            <v>72</v>
          </cell>
          <cell r="B74" t="str">
            <v>조  력  공</v>
          </cell>
          <cell r="C74">
            <v>63043</v>
          </cell>
          <cell r="E74" t="str">
            <v>인</v>
          </cell>
        </row>
        <row r="75">
          <cell r="A75">
            <v>73</v>
          </cell>
          <cell r="B75" t="str">
            <v>특 별 인 부</v>
          </cell>
          <cell r="C75">
            <v>65734</v>
          </cell>
          <cell r="E75" t="str">
            <v>인</v>
          </cell>
        </row>
        <row r="76">
          <cell r="A76">
            <v>74</v>
          </cell>
          <cell r="B76" t="str">
            <v>보 통 인 부</v>
          </cell>
          <cell r="C76">
            <v>50683</v>
          </cell>
          <cell r="E76" t="str">
            <v>인</v>
          </cell>
        </row>
        <row r="77">
          <cell r="A77">
            <v>75</v>
          </cell>
          <cell r="B77" t="str">
            <v>건설기계운전기사</v>
          </cell>
          <cell r="C77">
            <v>81246</v>
          </cell>
          <cell r="E77" t="str">
            <v>인</v>
          </cell>
        </row>
        <row r="78">
          <cell r="A78">
            <v>76</v>
          </cell>
          <cell r="B78" t="str">
            <v>건설기계조장</v>
          </cell>
          <cell r="C78">
            <v>87216</v>
          </cell>
          <cell r="E78" t="str">
            <v>인</v>
          </cell>
        </row>
        <row r="79">
          <cell r="A79">
            <v>77</v>
          </cell>
          <cell r="B79" t="str">
            <v>운전사(운반차)</v>
          </cell>
          <cell r="C79">
            <v>61857</v>
          </cell>
          <cell r="E79" t="str">
            <v>인</v>
          </cell>
        </row>
        <row r="80">
          <cell r="A80">
            <v>78</v>
          </cell>
          <cell r="B80" t="str">
            <v>운전사(기계)</v>
          </cell>
          <cell r="C80">
            <v>59707</v>
          </cell>
          <cell r="E80" t="str">
            <v>인</v>
          </cell>
        </row>
        <row r="81">
          <cell r="A81">
            <v>79</v>
          </cell>
          <cell r="B81" t="str">
            <v>건설기계운전조수</v>
          </cell>
          <cell r="C81">
            <v>53719</v>
          </cell>
          <cell r="E81" t="str">
            <v>인</v>
          </cell>
        </row>
        <row r="82">
          <cell r="A82">
            <v>80</v>
          </cell>
          <cell r="B82" t="str">
            <v>고 급 선 원</v>
          </cell>
          <cell r="C82">
            <v>83989</v>
          </cell>
          <cell r="E82" t="str">
            <v>인</v>
          </cell>
        </row>
        <row r="83">
          <cell r="A83">
            <v>81</v>
          </cell>
          <cell r="B83" t="str">
            <v>보 통 선 원</v>
          </cell>
          <cell r="C83">
            <v>58642</v>
          </cell>
          <cell r="E83" t="str">
            <v>인</v>
          </cell>
        </row>
        <row r="84">
          <cell r="A84">
            <v>82</v>
          </cell>
          <cell r="B84" t="str">
            <v>선       부</v>
          </cell>
          <cell r="C84">
            <v>48000</v>
          </cell>
          <cell r="E84" t="str">
            <v>인</v>
          </cell>
        </row>
        <row r="85">
          <cell r="A85">
            <v>83</v>
          </cell>
          <cell r="B85" t="str">
            <v>준설선선장</v>
          </cell>
          <cell r="C85">
            <v>84922</v>
          </cell>
          <cell r="E85" t="str">
            <v>인</v>
          </cell>
        </row>
        <row r="86">
          <cell r="A86">
            <v>84</v>
          </cell>
          <cell r="B86" t="str">
            <v>준설선기관장</v>
          </cell>
          <cell r="C86">
            <v>77395</v>
          </cell>
          <cell r="E86" t="str">
            <v>인</v>
          </cell>
        </row>
        <row r="87">
          <cell r="A87">
            <v>85</v>
          </cell>
          <cell r="B87" t="str">
            <v>준설선기관사</v>
          </cell>
          <cell r="C87">
            <v>63014</v>
          </cell>
          <cell r="E87" t="str">
            <v>인</v>
          </cell>
        </row>
        <row r="88">
          <cell r="A88">
            <v>86</v>
          </cell>
          <cell r="B88" t="str">
            <v>준설선운전사</v>
          </cell>
          <cell r="C88">
            <v>65768</v>
          </cell>
          <cell r="E88" t="str">
            <v>인</v>
          </cell>
        </row>
        <row r="89">
          <cell r="A89">
            <v>87</v>
          </cell>
          <cell r="B89" t="str">
            <v>준설선전기사</v>
          </cell>
          <cell r="C89">
            <v>63981</v>
          </cell>
          <cell r="E89" t="str">
            <v>인</v>
          </cell>
        </row>
        <row r="90">
          <cell r="A90">
            <v>88</v>
          </cell>
          <cell r="B90" t="str">
            <v>기계설치공</v>
          </cell>
          <cell r="C90">
            <v>67007</v>
          </cell>
          <cell r="E90" t="str">
            <v>인</v>
          </cell>
        </row>
        <row r="91">
          <cell r="A91">
            <v>89</v>
          </cell>
          <cell r="B91" t="str">
            <v>기  계  공</v>
          </cell>
          <cell r="C91">
            <v>58291</v>
          </cell>
          <cell r="E91" t="str">
            <v>인</v>
          </cell>
        </row>
        <row r="92">
          <cell r="A92">
            <v>90</v>
          </cell>
          <cell r="B92" t="str">
            <v>현  도  사</v>
          </cell>
          <cell r="C92">
            <v>62247</v>
          </cell>
          <cell r="E92" t="str">
            <v>인</v>
          </cell>
        </row>
        <row r="93">
          <cell r="A93">
            <v>91</v>
          </cell>
          <cell r="B93" t="str">
            <v>제  도  사</v>
          </cell>
          <cell r="C93">
            <v>62965</v>
          </cell>
          <cell r="E93" t="str">
            <v>인</v>
          </cell>
        </row>
        <row r="94">
          <cell r="A94">
            <v>92</v>
          </cell>
          <cell r="B94" t="str">
            <v>시험사 1급</v>
          </cell>
          <cell r="C94">
            <v>57903</v>
          </cell>
          <cell r="E94" t="str">
            <v>인</v>
          </cell>
        </row>
        <row r="95">
          <cell r="A95">
            <v>93</v>
          </cell>
          <cell r="B95" t="str">
            <v>시험사 2급</v>
          </cell>
          <cell r="C95">
            <v>47331</v>
          </cell>
          <cell r="E95" t="str">
            <v>인</v>
          </cell>
        </row>
        <row r="96">
          <cell r="A96">
            <v>94</v>
          </cell>
          <cell r="B96" t="str">
            <v>시험보조수</v>
          </cell>
          <cell r="C96">
            <v>37789</v>
          </cell>
          <cell r="E96" t="str">
            <v>인</v>
          </cell>
        </row>
        <row r="97">
          <cell r="A97">
            <v>95</v>
          </cell>
          <cell r="B97" t="str">
            <v>유  리  공</v>
          </cell>
          <cell r="C97">
            <v>77104</v>
          </cell>
          <cell r="E97" t="str">
            <v>인</v>
          </cell>
        </row>
        <row r="98">
          <cell r="A98">
            <v>96</v>
          </cell>
          <cell r="B98" t="str">
            <v>함  석  공</v>
          </cell>
          <cell r="C98">
            <v>69049</v>
          </cell>
          <cell r="E98" t="str">
            <v>인</v>
          </cell>
        </row>
        <row r="99">
          <cell r="A99">
            <v>97</v>
          </cell>
          <cell r="B99" t="str">
            <v>용  접  공</v>
          </cell>
          <cell r="C99">
            <v>79947</v>
          </cell>
          <cell r="E99" t="str">
            <v>인</v>
          </cell>
        </row>
        <row r="100">
          <cell r="A100">
            <v>98</v>
          </cell>
          <cell r="B100" t="str">
            <v>덕  트  공</v>
          </cell>
          <cell r="C100">
            <v>70033</v>
          </cell>
          <cell r="E100" t="str">
            <v>인</v>
          </cell>
        </row>
        <row r="101">
          <cell r="A101">
            <v>99</v>
          </cell>
          <cell r="B101" t="str">
            <v>할  석  공</v>
          </cell>
          <cell r="C101">
            <v>86271</v>
          </cell>
          <cell r="E101" t="str">
            <v>인</v>
          </cell>
        </row>
        <row r="102">
          <cell r="A102">
            <v>100</v>
          </cell>
          <cell r="B102" t="str">
            <v>제철축로공</v>
          </cell>
          <cell r="C102">
            <v>119506</v>
          </cell>
          <cell r="E102" t="str">
            <v>인</v>
          </cell>
        </row>
        <row r="103">
          <cell r="A103">
            <v>101</v>
          </cell>
          <cell r="B103" t="str">
            <v>지적기사1급</v>
          </cell>
          <cell r="C103">
            <v>109524</v>
          </cell>
          <cell r="E103" t="str">
            <v>인</v>
          </cell>
        </row>
        <row r="104">
          <cell r="A104">
            <v>102</v>
          </cell>
          <cell r="B104" t="str">
            <v>지적기사2급</v>
          </cell>
          <cell r="C104">
            <v>91820</v>
          </cell>
          <cell r="E104" t="str">
            <v>인</v>
          </cell>
        </row>
        <row r="105">
          <cell r="A105">
            <v>103</v>
          </cell>
          <cell r="B105" t="str">
            <v>지적기능사 1급</v>
          </cell>
          <cell r="C105">
            <v>68453</v>
          </cell>
          <cell r="E105" t="str">
            <v>인</v>
          </cell>
        </row>
        <row r="106">
          <cell r="A106">
            <v>104</v>
          </cell>
          <cell r="B106" t="str">
            <v>지적기능사 2급</v>
          </cell>
          <cell r="C106">
            <v>54339</v>
          </cell>
          <cell r="E106" t="str">
            <v>인</v>
          </cell>
        </row>
        <row r="107">
          <cell r="A107">
            <v>105</v>
          </cell>
          <cell r="B107" t="str">
            <v>H/W 설치기사</v>
          </cell>
          <cell r="C107">
            <v>98174</v>
          </cell>
          <cell r="E107" t="str">
            <v>인</v>
          </cell>
        </row>
        <row r="108">
          <cell r="A108">
            <v>106</v>
          </cell>
          <cell r="B108" t="str">
            <v>H/W 시험기사</v>
          </cell>
          <cell r="C108">
            <v>115185</v>
          </cell>
          <cell r="E108" t="str">
            <v>인</v>
          </cell>
        </row>
        <row r="109">
          <cell r="A109">
            <v>107</v>
          </cell>
          <cell r="B109" t="str">
            <v>S/W 시험기사</v>
          </cell>
          <cell r="C109">
            <v>121567</v>
          </cell>
          <cell r="E109" t="str">
            <v>인</v>
          </cell>
        </row>
        <row r="110">
          <cell r="A110">
            <v>108</v>
          </cell>
          <cell r="B110" t="str">
            <v>CPU시험기사</v>
          </cell>
          <cell r="C110">
            <v>107074</v>
          </cell>
          <cell r="E110" t="str">
            <v>인</v>
          </cell>
        </row>
        <row r="111">
          <cell r="A111">
            <v>109</v>
          </cell>
          <cell r="B111" t="str">
            <v>광통신설치사</v>
          </cell>
          <cell r="C111">
            <v>122519</v>
          </cell>
          <cell r="E111" t="str">
            <v>인</v>
          </cell>
        </row>
        <row r="112">
          <cell r="A112">
            <v>110</v>
          </cell>
          <cell r="B112" t="str">
            <v>광케이블설치사</v>
          </cell>
          <cell r="C112">
            <v>119224</v>
          </cell>
          <cell r="E112" t="str">
            <v>인</v>
          </cell>
        </row>
        <row r="113">
          <cell r="A113">
            <v>111</v>
          </cell>
          <cell r="B113" t="str">
            <v>도편수</v>
          </cell>
          <cell r="C113">
            <v>137669</v>
          </cell>
          <cell r="E113" t="str">
            <v>인</v>
          </cell>
        </row>
        <row r="114">
          <cell r="A114">
            <v>112</v>
          </cell>
          <cell r="B114" t="str">
            <v>목 조 각 공</v>
          </cell>
          <cell r="C114">
            <v>107333</v>
          </cell>
          <cell r="E114" t="str">
            <v>인</v>
          </cell>
        </row>
        <row r="115">
          <cell r="A115">
            <v>113</v>
          </cell>
          <cell r="B115" t="str">
            <v>한 식 목 공</v>
          </cell>
          <cell r="C115">
            <v>109115</v>
          </cell>
          <cell r="E115" t="str">
            <v>인</v>
          </cell>
        </row>
        <row r="116">
          <cell r="A116">
            <v>114</v>
          </cell>
          <cell r="B116" t="str">
            <v>한식목공조공</v>
          </cell>
          <cell r="C116">
            <v>74172</v>
          </cell>
          <cell r="E116" t="str">
            <v>인</v>
          </cell>
        </row>
        <row r="117">
          <cell r="A117">
            <v>115</v>
          </cell>
          <cell r="B117" t="str">
            <v>드 잡 이 공</v>
          </cell>
          <cell r="C117">
            <v>117073</v>
          </cell>
          <cell r="E117" t="str">
            <v>인</v>
          </cell>
        </row>
        <row r="118">
          <cell r="A118">
            <v>116</v>
          </cell>
          <cell r="B118" t="str">
            <v>한 식 와 공</v>
          </cell>
          <cell r="C118">
            <v>156657</v>
          </cell>
          <cell r="E118" t="str">
            <v>인</v>
          </cell>
        </row>
        <row r="119">
          <cell r="A119">
            <v>117</v>
          </cell>
          <cell r="B119" t="str">
            <v>한식와공조공</v>
          </cell>
          <cell r="C119">
            <v>109827</v>
          </cell>
          <cell r="E119" t="str">
            <v>인</v>
          </cell>
        </row>
        <row r="120">
          <cell r="A120">
            <v>118</v>
          </cell>
          <cell r="B120" t="str">
            <v>석 조 각 공</v>
          </cell>
          <cell r="C120">
            <v>114286</v>
          </cell>
          <cell r="E120" t="str">
            <v>인</v>
          </cell>
        </row>
        <row r="121">
          <cell r="A121">
            <v>119</v>
          </cell>
          <cell r="B121" t="str">
            <v>특 수 화 공</v>
          </cell>
          <cell r="C121">
            <v>154545</v>
          </cell>
          <cell r="E121" t="str">
            <v>인</v>
          </cell>
        </row>
        <row r="122">
          <cell r="A122">
            <v>120</v>
          </cell>
          <cell r="B122" t="str">
            <v>화       공</v>
          </cell>
          <cell r="C122">
            <v>98512</v>
          </cell>
          <cell r="E122" t="str">
            <v>인</v>
          </cell>
        </row>
        <row r="123">
          <cell r="A123">
            <v>121</v>
          </cell>
          <cell r="B123" t="str">
            <v>한식미장공</v>
          </cell>
          <cell r="C123">
            <v>93659</v>
          </cell>
          <cell r="E123" t="str">
            <v>인</v>
          </cell>
        </row>
        <row r="124">
          <cell r="A124">
            <v>122</v>
          </cell>
          <cell r="B124" t="str">
            <v xml:space="preserve">원자력배관공 </v>
          </cell>
          <cell r="C124">
            <v>107985</v>
          </cell>
          <cell r="E124" t="str">
            <v>인</v>
          </cell>
        </row>
        <row r="125">
          <cell r="A125">
            <v>123</v>
          </cell>
          <cell r="B125" t="str">
            <v>원자력용접공</v>
          </cell>
          <cell r="C125">
            <v>109000</v>
          </cell>
          <cell r="E125" t="str">
            <v>인</v>
          </cell>
        </row>
        <row r="126">
          <cell r="A126">
            <v>124</v>
          </cell>
          <cell r="B126" t="str">
            <v>원자력기계설치공</v>
          </cell>
          <cell r="C126">
            <v>98147</v>
          </cell>
          <cell r="E126" t="str">
            <v>인</v>
          </cell>
        </row>
        <row r="127">
          <cell r="A127">
            <v>125</v>
          </cell>
          <cell r="B127" t="str">
            <v xml:space="preserve">원자력덕트공 </v>
          </cell>
          <cell r="C127">
            <v>92497</v>
          </cell>
          <cell r="E127" t="str">
            <v>인</v>
          </cell>
        </row>
        <row r="128">
          <cell r="A128">
            <v>126</v>
          </cell>
          <cell r="B128" t="str">
            <v>원자력제관공</v>
          </cell>
          <cell r="C128">
            <v>85747</v>
          </cell>
          <cell r="E128" t="str">
            <v>인</v>
          </cell>
        </row>
        <row r="129">
          <cell r="A129">
            <v>127</v>
          </cell>
          <cell r="B129" t="str">
            <v>원자력케이블전공</v>
          </cell>
          <cell r="C129">
            <v>90833</v>
          </cell>
          <cell r="E129" t="str">
            <v>인</v>
          </cell>
        </row>
        <row r="130">
          <cell r="A130">
            <v>128</v>
          </cell>
          <cell r="B130" t="str">
            <v>원자력계장공</v>
          </cell>
          <cell r="C130">
            <v>83708</v>
          </cell>
          <cell r="E130" t="str">
            <v>인</v>
          </cell>
        </row>
        <row r="131">
          <cell r="A131">
            <v>129</v>
          </cell>
          <cell r="B131" t="str">
            <v>원자력기술자</v>
          </cell>
          <cell r="C131">
            <v>75113</v>
          </cell>
          <cell r="E131" t="str">
            <v>인</v>
          </cell>
        </row>
        <row r="132">
          <cell r="A132">
            <v>130</v>
          </cell>
          <cell r="B132" t="str">
            <v>중급원자력기술자</v>
          </cell>
          <cell r="C132">
            <v>92889</v>
          </cell>
          <cell r="E132" t="str">
            <v>인</v>
          </cell>
        </row>
        <row r="133">
          <cell r="A133">
            <v>131</v>
          </cell>
          <cell r="B133" t="str">
            <v>상급원자력기술자</v>
          </cell>
          <cell r="C133">
            <v>115921</v>
          </cell>
          <cell r="E133" t="str">
            <v>인</v>
          </cell>
        </row>
        <row r="134">
          <cell r="A134">
            <v>132</v>
          </cell>
          <cell r="B134" t="str">
            <v>원자력품질관리사</v>
          </cell>
          <cell r="C134">
            <v>110937</v>
          </cell>
          <cell r="E134" t="str">
            <v>인</v>
          </cell>
        </row>
        <row r="135">
          <cell r="A135">
            <v>133</v>
          </cell>
          <cell r="B135" t="str">
            <v>원자력특별인부</v>
          </cell>
          <cell r="C135">
            <v>78611</v>
          </cell>
          <cell r="E135" t="str">
            <v>인</v>
          </cell>
        </row>
        <row r="136">
          <cell r="A136">
            <v>134</v>
          </cell>
          <cell r="B136" t="str">
            <v>원자력보온공</v>
          </cell>
          <cell r="C136">
            <v>104927</v>
          </cell>
          <cell r="E136" t="str">
            <v>인</v>
          </cell>
        </row>
        <row r="137">
          <cell r="A137">
            <v>135</v>
          </cell>
          <cell r="B137" t="str">
            <v>원자력플랜트전공</v>
          </cell>
          <cell r="C137">
            <v>96076</v>
          </cell>
          <cell r="E137" t="str">
            <v>인</v>
          </cell>
        </row>
        <row r="138">
          <cell r="A138">
            <v>136</v>
          </cell>
          <cell r="B138" t="str">
            <v>고급원자력비파괴</v>
          </cell>
          <cell r="C138">
            <v>97395</v>
          </cell>
          <cell r="E138" t="str">
            <v>인</v>
          </cell>
        </row>
        <row r="139">
          <cell r="A139">
            <v>137</v>
          </cell>
          <cell r="B139" t="str">
            <v>특급원자력비파괴</v>
          </cell>
          <cell r="C139">
            <v>138883</v>
          </cell>
          <cell r="E139" t="str">
            <v>인</v>
          </cell>
        </row>
        <row r="140">
          <cell r="A140">
            <v>138</v>
          </cell>
          <cell r="B140" t="str">
            <v>통신기사 1급</v>
          </cell>
          <cell r="C140">
            <v>110211</v>
          </cell>
          <cell r="E140" t="str">
            <v>인</v>
          </cell>
        </row>
        <row r="141">
          <cell r="A141">
            <v>139</v>
          </cell>
          <cell r="B141" t="str">
            <v>통신기사 2급</v>
          </cell>
          <cell r="C141">
            <v>101160</v>
          </cell>
          <cell r="E141" t="str">
            <v>인</v>
          </cell>
        </row>
        <row r="142">
          <cell r="A142">
            <v>140</v>
          </cell>
          <cell r="B142" t="str">
            <v>통신기능사</v>
          </cell>
          <cell r="C142">
            <v>87246</v>
          </cell>
          <cell r="E142" t="str">
            <v>인</v>
          </cell>
        </row>
        <row r="143">
          <cell r="A143">
            <v>141</v>
          </cell>
          <cell r="B143" t="str">
            <v>노  즐  공</v>
          </cell>
          <cell r="C143">
            <v>70244</v>
          </cell>
          <cell r="E143" t="str">
            <v>인</v>
          </cell>
        </row>
        <row r="144">
          <cell r="A144">
            <v>142</v>
          </cell>
          <cell r="B144" t="str">
            <v>코  킹  공</v>
          </cell>
          <cell r="C144">
            <v>78498</v>
          </cell>
          <cell r="E144" t="str">
            <v>인</v>
          </cell>
        </row>
        <row r="145">
          <cell r="A145">
            <v>143</v>
          </cell>
          <cell r="B145" t="str">
            <v>전기공사기사 1급</v>
          </cell>
          <cell r="C145">
            <v>79564</v>
          </cell>
          <cell r="E145" t="str">
            <v>인</v>
          </cell>
        </row>
        <row r="146">
          <cell r="A146">
            <v>144</v>
          </cell>
          <cell r="B146" t="str">
            <v>전기공사기사 2급</v>
          </cell>
          <cell r="C146">
            <v>73543</v>
          </cell>
          <cell r="E146" t="str">
            <v>인</v>
          </cell>
        </row>
        <row r="147">
          <cell r="A147">
            <v>145</v>
          </cell>
          <cell r="B147" t="str">
            <v>변 전 전 공</v>
          </cell>
          <cell r="C147">
            <v>105151</v>
          </cell>
          <cell r="E147" t="str">
            <v>인</v>
          </cell>
        </row>
        <row r="148">
          <cell r="E148" t="str">
            <v>인</v>
          </cell>
        </row>
        <row r="149">
          <cell r="E149" t="str">
            <v>인</v>
          </cell>
        </row>
        <row r="150">
          <cell r="E150" t="str">
            <v>인</v>
          </cell>
        </row>
        <row r="151">
          <cell r="E151" t="str">
            <v>인</v>
          </cell>
        </row>
        <row r="152">
          <cell r="E152" t="str">
            <v>인</v>
          </cell>
        </row>
      </sheetData>
      <sheetData sheetId="19"/>
      <sheetData sheetId="20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NAI-T (2)"/>
      <sheetName val="NAI-T"/>
      <sheetName val="NAI"/>
      <sheetName val="IL-L"/>
      <sheetName val="일위"/>
      <sheetName val="기초일위-L"/>
      <sheetName val="기초일위"/>
      <sheetName val="EQ-R1"/>
      <sheetName val="EQ-L"/>
      <sheetName val="EQ-기"/>
      <sheetName val="기계손료산출서"/>
      <sheetName val="BU-L"/>
      <sheetName val="BU"/>
      <sheetName val="BU-손"/>
      <sheetName val="DAN"/>
      <sheetName val="요율표"/>
      <sheetName val="백호우계수"/>
      <sheetName val="덤프트럭계수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고창터널(고창방향)"/>
      <sheetName val="단가산출2"/>
      <sheetName val="단가 및 재료비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표"/>
      <sheetName val="제경비"/>
      <sheetName val="총괄내역"/>
      <sheetName val="관급자재"/>
      <sheetName val="내역서"/>
      <sheetName val="재료비"/>
      <sheetName val="산출집계"/>
      <sheetName val="가로등설치및철거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2">
          <cell r="A22" t="str">
            <v>조      수</v>
          </cell>
          <cell r="B22">
            <v>43082</v>
          </cell>
        </row>
        <row r="23">
          <cell r="A23" t="str">
            <v>조  종  원</v>
          </cell>
          <cell r="B23">
            <v>54064</v>
          </cell>
        </row>
      </sheetData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 및 발전기 용량"/>
      <sheetName val="간선계산"/>
      <sheetName val="MCC부하"/>
      <sheetName val="전등부하"/>
      <sheetName val="조도계산서"/>
      <sheetName val="SHEET10"/>
      <sheetName val="DATA"/>
      <sheetName val="데이타"/>
      <sheetName val="인건비"/>
      <sheetName val="내역서(기계)"/>
      <sheetName val="N賃率-職"/>
      <sheetName val="일위대가"/>
      <sheetName val="일위대가(가설)"/>
      <sheetName val="인건비 "/>
      <sheetName val="노임단가"/>
      <sheetName val="COST"/>
      <sheetName val="코드표"/>
      <sheetName val="건축"/>
      <sheetName val="기계경비(시간당)"/>
      <sheetName val="램머"/>
      <sheetName val="파주여중계산서"/>
      <sheetName val="노무비"/>
      <sheetName val="MATERIAL"/>
      <sheetName val="건축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배선DATA"/>
      <sheetName val="노무비 "/>
      <sheetName val="단가"/>
      <sheetName val="일위집계"/>
      <sheetName val="내역"/>
      <sheetName val="2. 공원조도(전통공원)"/>
      <sheetName val="산출내역"/>
      <sheetName val="횡배수관"/>
      <sheetName val="일위"/>
      <sheetName val="일집"/>
      <sheetName val="기계경비"/>
      <sheetName val="DATE"/>
      <sheetName val="LOPCALC"/>
      <sheetName val="조명율표"/>
      <sheetName val="수량산출근거(본선)"/>
      <sheetName val="7단가"/>
      <sheetName val="비용display"/>
      <sheetName val="Y-WORK"/>
      <sheetName val="1호인버트수량"/>
      <sheetName val="직접인건비"/>
      <sheetName val="경비산출서"/>
      <sheetName val="단가산출"/>
      <sheetName val="수량산출"/>
      <sheetName val="단가조사"/>
      <sheetName val="data2"/>
      <sheetName val="노임"/>
      <sheetName val="ITEM"/>
      <sheetName val="PBS"/>
      <sheetName val="7.3.1 전력간선 굵기"/>
      <sheetName val="4.  단락전류의 계산"/>
      <sheetName val="1.2 신설 동력설비 부하계산서"/>
      <sheetName val="1.1 부하집계표"/>
      <sheetName val="2. 공원조도"/>
      <sheetName val="첨부1-1"/>
      <sheetName val="1단계"/>
      <sheetName val="일위대가 "/>
      <sheetName val="횡배수관집현황(2공구)"/>
      <sheetName val="EQ-R1"/>
      <sheetName val="토목"/>
      <sheetName val="수량산출서"/>
      <sheetName val="1.3 고압 부하계산서"/>
      <sheetName val="DATA1"/>
      <sheetName val="96노임기준"/>
      <sheetName val="수목표준대가"/>
      <sheetName val="IT-BAT"/>
      <sheetName val="조건표"/>
      <sheetName val="설비비4"/>
      <sheetName val="Sheet1"/>
      <sheetName val="#REF"/>
      <sheetName val="작성"/>
      <sheetName val="IMPEADENCE MAP 취수장"/>
      <sheetName val="부하LOAD"/>
      <sheetName val="1.2 부하계산서"/>
      <sheetName val="약품공급2"/>
      <sheetName val="BID"/>
      <sheetName val="경상"/>
      <sheetName val="가설"/>
      <sheetName val="일위대가목차"/>
      <sheetName val="단가대비표"/>
      <sheetName val="2.1중기사용목차"/>
      <sheetName val="규준틀"/>
      <sheetName val="일위대가표"/>
      <sheetName val="하부철근수량"/>
      <sheetName val="식재인부"/>
      <sheetName val="본사업"/>
      <sheetName val="1.2 동력설비 부하계산서"/>
      <sheetName val="견적을지"/>
      <sheetName val="맨홀조서"/>
      <sheetName val="기계상세"/>
      <sheetName val="금광1터널"/>
      <sheetName val="각종장비전압강하계산"/>
      <sheetName val="토사(PE)"/>
      <sheetName val="5. 차단기 용량계산"/>
      <sheetName val="가로등조도계산"/>
      <sheetName val="작업금지"/>
      <sheetName val="4.3.1 전력간선 굵기"/>
      <sheetName val="공조기"/>
      <sheetName val="공조기휀"/>
      <sheetName val="AHU집계"/>
      <sheetName val="이름표지정"/>
      <sheetName val="수목데이타 "/>
      <sheetName val="물가대비표"/>
      <sheetName val="밸브설치"/>
      <sheetName val="측량노임단가"/>
      <sheetName val="Sheet15"/>
      <sheetName val="APT"/>
      <sheetName val="발전기"/>
      <sheetName val="Sheet13"/>
      <sheetName val="DATA 입력부"/>
      <sheetName val="DATA(광속)"/>
      <sheetName val="설계서을"/>
      <sheetName val="DATA 입력란"/>
      <sheetName val="9902"/>
      <sheetName val="노단"/>
      <sheetName val="36단가"/>
      <sheetName val="36수량"/>
      <sheetName val="내역서"/>
      <sheetName val="일위목록"/>
      <sheetName val="중기사용료산출근거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변압기 및 발전기 용량"/>
      <sheetName val="일위대가"/>
      <sheetName val="경비산출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N賃率-職"/>
      <sheetName val="98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000000"/>
      <sheetName val="100000"/>
      <sheetName val="200000"/>
      <sheetName val="300000"/>
      <sheetName val="실행예산서"/>
      <sheetName val="결산보고서"/>
      <sheetName val="원가내역서"/>
      <sheetName val="집행내역서(영업)"/>
      <sheetName val="집행내역서(지원)"/>
      <sheetName val="집행내역서(유지보수)"/>
      <sheetName val="DATA"/>
      <sheetName val="데이타"/>
      <sheetName val="단가산출"/>
      <sheetName val="일위대가(출입)"/>
      <sheetName val="노임"/>
      <sheetName val="일위(PN)"/>
      <sheetName val="노단"/>
      <sheetName val="웅진교-S2"/>
      <sheetName val="변압기 및 발전기 용량"/>
      <sheetName val="단가비교표"/>
      <sheetName val="일위_파일"/>
      <sheetName val="내역서 (4)"/>
      <sheetName val="일위집계"/>
      <sheetName val="노임단가"/>
      <sheetName val="단가조사"/>
      <sheetName val="주소록"/>
      <sheetName val="설계명세서"/>
      <sheetName val="R&amp;D"/>
      <sheetName val="국내조달(통합-1)"/>
      <sheetName val="인건비(VOICE)"/>
      <sheetName val="강북라우터"/>
      <sheetName val="대목"/>
      <sheetName val="코드표"/>
      <sheetName val="48일위"/>
      <sheetName val="22수량"/>
      <sheetName val="49일위"/>
      <sheetName val="22일위"/>
      <sheetName val="49수량"/>
      <sheetName val="자재단가"/>
      <sheetName val="을지"/>
      <sheetName val="설직재-1"/>
      <sheetName val="도급정산"/>
      <sheetName val="현장관리비"/>
      <sheetName val="수목표준대가"/>
      <sheetName val="일위대가(건축)"/>
      <sheetName val="실행"/>
      <sheetName val="공사비"/>
      <sheetName val="IN"/>
      <sheetName val="물가대비표"/>
      <sheetName val="Y-WORK"/>
      <sheetName val="요율"/>
      <sheetName val="N賃率-職"/>
      <sheetName val="일위대가표"/>
      <sheetName val="JUCKEYK"/>
      <sheetName val="정공공사"/>
      <sheetName val="총(원)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노임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  <sheetName val="원가계산서"/>
      <sheetName val="01서도~순천간내역(총체)"/>
      <sheetName val="단"/>
      <sheetName val="#REF"/>
      <sheetName val="단가비교표"/>
      <sheetName val="내역서"/>
      <sheetName val="일위목록"/>
      <sheetName val="단가대비"/>
      <sheetName val="조도계산"/>
      <sheetName val="노무비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
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
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
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
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
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
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
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
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48단가"/>
    </sheetNames>
    <sheetDataSet>
      <sheetData sheetId="0">
        <row r="2">
          <cell r="B2">
            <v>0.15</v>
          </cell>
        </row>
      </sheetData>
      <sheetData sheetId="1"/>
      <sheetData sheetId="2"/>
      <sheetData sheetId="3"/>
      <sheetData sheetId="4">
        <row r="4">
          <cell r="A4">
            <v>100001</v>
          </cell>
          <cell r="B4">
            <v>1</v>
          </cell>
          <cell r="C4" t="str">
            <v>케이블</v>
          </cell>
          <cell r="D4" t="str">
            <v>600V CV 3.5㎟/1C</v>
          </cell>
          <cell r="E4" t="str">
            <v>M</v>
          </cell>
          <cell r="F4">
            <v>845</v>
          </cell>
          <cell r="G4">
            <v>226</v>
          </cell>
          <cell r="H4">
            <v>918</v>
          </cell>
          <cell r="I4">
            <v>244</v>
          </cell>
          <cell r="N4">
            <v>226</v>
          </cell>
        </row>
        <row r="5">
          <cell r="A5">
            <v>100002</v>
          </cell>
          <cell r="B5">
            <v>2</v>
          </cell>
          <cell r="C5" t="str">
            <v>케이블</v>
          </cell>
          <cell r="D5" t="str">
            <v>600V CV 5.5㎟/2C</v>
          </cell>
          <cell r="E5" t="str">
            <v>M</v>
          </cell>
          <cell r="F5">
            <v>845</v>
          </cell>
          <cell r="G5">
            <v>730</v>
          </cell>
          <cell r="H5">
            <v>918</v>
          </cell>
          <cell r="I5">
            <v>770</v>
          </cell>
          <cell r="N5">
            <v>730</v>
          </cell>
        </row>
        <row r="6">
          <cell r="A6">
            <v>100003</v>
          </cell>
          <cell r="B6">
            <v>3</v>
          </cell>
          <cell r="C6" t="str">
            <v>케이블</v>
          </cell>
          <cell r="D6" t="str">
            <v>600V CV 5.5㎟/4C</v>
          </cell>
          <cell r="E6" t="str">
            <v>M</v>
          </cell>
          <cell r="F6">
            <v>845</v>
          </cell>
          <cell r="G6">
            <v>1171</v>
          </cell>
          <cell r="H6">
            <v>918</v>
          </cell>
          <cell r="I6">
            <v>1285</v>
          </cell>
          <cell r="N6">
            <v>1171</v>
          </cell>
        </row>
        <row r="7">
          <cell r="A7">
            <v>100004</v>
          </cell>
          <cell r="B7">
            <v>4</v>
          </cell>
          <cell r="C7" t="str">
            <v>케이블</v>
          </cell>
          <cell r="D7" t="str">
            <v>600V CV 8㎟/4C</v>
          </cell>
          <cell r="E7" t="str">
            <v>M</v>
          </cell>
          <cell r="F7">
            <v>845</v>
          </cell>
          <cell r="G7">
            <v>1557</v>
          </cell>
          <cell r="H7">
            <v>918</v>
          </cell>
          <cell r="I7">
            <v>1695</v>
          </cell>
          <cell r="N7">
            <v>1557</v>
          </cell>
        </row>
        <row r="8">
          <cell r="A8">
            <v>100005</v>
          </cell>
          <cell r="B8">
            <v>5</v>
          </cell>
          <cell r="C8" t="str">
            <v>케이블</v>
          </cell>
          <cell r="D8" t="str">
            <v>600V CV 22㎟/4C</v>
          </cell>
          <cell r="E8" t="str">
            <v>M</v>
          </cell>
          <cell r="F8">
            <v>845</v>
          </cell>
          <cell r="G8">
            <v>3703</v>
          </cell>
          <cell r="H8">
            <v>918</v>
          </cell>
          <cell r="I8">
            <v>3941</v>
          </cell>
          <cell r="N8">
            <v>3703</v>
          </cell>
        </row>
        <row r="9">
          <cell r="A9">
            <v>100006</v>
          </cell>
          <cell r="B9">
            <v>6</v>
          </cell>
          <cell r="C9" t="str">
            <v>케이블</v>
          </cell>
          <cell r="D9" t="str">
            <v>600V CV 38㎟/4C</v>
          </cell>
          <cell r="E9" t="str">
            <v>M</v>
          </cell>
          <cell r="F9">
            <v>845</v>
          </cell>
          <cell r="G9">
            <v>5814</v>
          </cell>
          <cell r="H9">
            <v>918</v>
          </cell>
          <cell r="I9">
            <v>6277</v>
          </cell>
          <cell r="N9">
            <v>5814</v>
          </cell>
        </row>
        <row r="10">
          <cell r="A10">
            <v>100011</v>
          </cell>
          <cell r="B10">
            <v>7</v>
          </cell>
          <cell r="C10" t="str">
            <v>케이블</v>
          </cell>
          <cell r="D10" t="str">
            <v>3.3KV CV 100㎟/1C</v>
          </cell>
          <cell r="E10" t="str">
            <v>M</v>
          </cell>
          <cell r="F10">
            <v>846</v>
          </cell>
          <cell r="G10">
            <v>5676</v>
          </cell>
          <cell r="N10">
            <v>5676</v>
          </cell>
        </row>
        <row r="11">
          <cell r="A11">
            <v>100012</v>
          </cell>
          <cell r="B11">
            <v>8</v>
          </cell>
          <cell r="C11" t="str">
            <v>케이블</v>
          </cell>
          <cell r="D11" t="str">
            <v>22.9KV CN-CVW 60㎟/1C</v>
          </cell>
          <cell r="E11" t="str">
            <v>M</v>
          </cell>
          <cell r="F11">
            <v>844</v>
          </cell>
          <cell r="G11">
            <v>7280</v>
          </cell>
          <cell r="H11">
            <v>918</v>
          </cell>
          <cell r="I11">
            <v>7777</v>
          </cell>
          <cell r="N11">
            <v>7280</v>
          </cell>
        </row>
        <row r="12">
          <cell r="A12">
            <v>100021</v>
          </cell>
          <cell r="B12">
            <v>9</v>
          </cell>
          <cell r="C12" t="str">
            <v>케이블</v>
          </cell>
          <cell r="D12" t="str">
            <v>ECX 7C-2V</v>
          </cell>
          <cell r="E12" t="str">
            <v>M</v>
          </cell>
          <cell r="F12">
            <v>853</v>
          </cell>
          <cell r="G12">
            <v>700</v>
          </cell>
          <cell r="H12">
            <v>915</v>
          </cell>
          <cell r="I12">
            <v>619</v>
          </cell>
          <cell r="N12">
            <v>619</v>
          </cell>
        </row>
        <row r="13">
          <cell r="A13">
            <v>100031</v>
          </cell>
          <cell r="B13">
            <v>10</v>
          </cell>
          <cell r="C13" t="str">
            <v>제어케이블</v>
          </cell>
          <cell r="D13" t="str">
            <v>CVV 5.5㎟x4/C</v>
          </cell>
          <cell r="E13" t="str">
            <v>M</v>
          </cell>
          <cell r="F13">
            <v>843</v>
          </cell>
          <cell r="G13">
            <v>1252</v>
          </cell>
          <cell r="H13">
            <v>907</v>
          </cell>
          <cell r="I13">
            <v>1346</v>
          </cell>
          <cell r="N13">
            <v>1252</v>
          </cell>
        </row>
        <row r="14">
          <cell r="A14">
            <v>100032</v>
          </cell>
          <cell r="B14">
            <v>11</v>
          </cell>
          <cell r="C14" t="str">
            <v>제어케이블</v>
          </cell>
          <cell r="D14" t="str">
            <v>CVV-S 3.5㎟x2/C</v>
          </cell>
          <cell r="E14" t="str">
            <v>M</v>
          </cell>
          <cell r="F14">
            <v>844</v>
          </cell>
          <cell r="G14">
            <v>635</v>
          </cell>
          <cell r="H14">
            <v>908</v>
          </cell>
          <cell r="I14">
            <v>683</v>
          </cell>
          <cell r="N14">
            <v>635</v>
          </cell>
        </row>
        <row r="15">
          <cell r="A15">
            <v>100041</v>
          </cell>
          <cell r="B15">
            <v>12</v>
          </cell>
          <cell r="C15" t="str">
            <v>전선</v>
          </cell>
          <cell r="D15" t="str">
            <v>IV 2.0㎜</v>
          </cell>
          <cell r="E15" t="str">
            <v>M</v>
          </cell>
          <cell r="F15">
            <v>842</v>
          </cell>
          <cell r="G15">
            <v>108</v>
          </cell>
          <cell r="H15">
            <v>905</v>
          </cell>
          <cell r="I15">
            <v>118</v>
          </cell>
          <cell r="N15">
            <v>108</v>
          </cell>
        </row>
        <row r="16">
          <cell r="A16">
            <v>100042</v>
          </cell>
          <cell r="B16">
            <v>13</v>
          </cell>
          <cell r="C16" t="str">
            <v>전선</v>
          </cell>
          <cell r="D16" t="str">
            <v>HIV 1.6㎜</v>
          </cell>
          <cell r="E16" t="str">
            <v>M</v>
          </cell>
          <cell r="F16">
            <v>842</v>
          </cell>
          <cell r="G16">
            <v>76</v>
          </cell>
          <cell r="H16">
            <v>905</v>
          </cell>
          <cell r="I16">
            <v>84</v>
          </cell>
          <cell r="N16">
            <v>76</v>
          </cell>
        </row>
        <row r="17">
          <cell r="A17">
            <v>100051</v>
          </cell>
          <cell r="B17">
            <v>14</v>
          </cell>
          <cell r="C17" t="str">
            <v>접지선</v>
          </cell>
          <cell r="D17" t="str">
            <v>GV 5.5㎟</v>
          </cell>
          <cell r="E17" t="str">
            <v>M</v>
          </cell>
          <cell r="F17">
            <v>847</v>
          </cell>
          <cell r="G17">
            <v>344</v>
          </cell>
          <cell r="H17">
            <v>906</v>
          </cell>
          <cell r="I17">
            <v>353</v>
          </cell>
          <cell r="N17">
            <v>344</v>
          </cell>
        </row>
        <row r="18">
          <cell r="A18">
            <v>100052</v>
          </cell>
          <cell r="B18">
            <v>15</v>
          </cell>
          <cell r="C18" t="str">
            <v>접지선</v>
          </cell>
          <cell r="D18" t="str">
            <v>BC 60㎟</v>
          </cell>
          <cell r="E18" t="str">
            <v>M</v>
          </cell>
          <cell r="H18">
            <v>920</v>
          </cell>
          <cell r="I18">
            <v>1958</v>
          </cell>
          <cell r="N18">
            <v>1958</v>
          </cell>
        </row>
        <row r="19">
          <cell r="A19">
            <v>100061</v>
          </cell>
          <cell r="B19">
            <v>16</v>
          </cell>
          <cell r="C19" t="str">
            <v>전선관</v>
          </cell>
          <cell r="D19" t="str">
            <v>FEP Φ30</v>
          </cell>
          <cell r="E19" t="str">
            <v>M</v>
          </cell>
          <cell r="F19">
            <v>872</v>
          </cell>
          <cell r="G19">
            <v>330</v>
          </cell>
          <cell r="H19">
            <v>931</v>
          </cell>
          <cell r="I19">
            <v>340</v>
          </cell>
          <cell r="N19">
            <v>330</v>
          </cell>
        </row>
        <row r="20">
          <cell r="A20">
            <v>100062</v>
          </cell>
          <cell r="B20">
            <v>17</v>
          </cell>
          <cell r="C20" t="str">
            <v>전선관</v>
          </cell>
          <cell r="D20" t="str">
            <v>FEP Φ50</v>
          </cell>
          <cell r="E20" t="str">
            <v>M</v>
          </cell>
          <cell r="F20">
            <v>872</v>
          </cell>
          <cell r="G20">
            <v>620</v>
          </cell>
          <cell r="H20">
            <v>931</v>
          </cell>
          <cell r="I20">
            <v>640</v>
          </cell>
          <cell r="N20">
            <v>620</v>
          </cell>
        </row>
        <row r="21">
          <cell r="A21">
            <v>100063</v>
          </cell>
          <cell r="B21">
            <v>18</v>
          </cell>
          <cell r="C21" t="str">
            <v>전선관</v>
          </cell>
          <cell r="D21" t="str">
            <v>FEP Φ65</v>
          </cell>
          <cell r="E21" t="str">
            <v>M</v>
          </cell>
          <cell r="F21">
            <v>872</v>
          </cell>
          <cell r="G21">
            <v>850</v>
          </cell>
          <cell r="H21">
            <v>931</v>
          </cell>
          <cell r="I21">
            <v>850</v>
          </cell>
          <cell r="N21">
            <v>850</v>
          </cell>
        </row>
        <row r="22">
          <cell r="A22">
            <v>100064</v>
          </cell>
          <cell r="B22">
            <v>19</v>
          </cell>
          <cell r="C22" t="str">
            <v>전선관</v>
          </cell>
          <cell r="D22" t="str">
            <v>FEP Φ80</v>
          </cell>
          <cell r="E22" t="str">
            <v>M</v>
          </cell>
          <cell r="F22">
            <v>872</v>
          </cell>
          <cell r="G22">
            <v>1190</v>
          </cell>
          <cell r="H22">
            <v>931</v>
          </cell>
          <cell r="I22">
            <v>1190</v>
          </cell>
          <cell r="N22">
            <v>1190</v>
          </cell>
        </row>
        <row r="23">
          <cell r="A23">
            <v>100065</v>
          </cell>
          <cell r="B23">
            <v>20</v>
          </cell>
          <cell r="C23" t="str">
            <v>전선관</v>
          </cell>
          <cell r="D23" t="str">
            <v>FEP Φ125</v>
          </cell>
          <cell r="E23" t="str">
            <v>M</v>
          </cell>
          <cell r="F23">
            <v>872</v>
          </cell>
          <cell r="G23">
            <v>2550</v>
          </cell>
          <cell r="H23">
            <v>931</v>
          </cell>
          <cell r="I23">
            <v>2550</v>
          </cell>
          <cell r="N23">
            <v>2550</v>
          </cell>
        </row>
        <row r="24">
          <cell r="A24">
            <v>100071</v>
          </cell>
          <cell r="B24">
            <v>21</v>
          </cell>
          <cell r="C24" t="str">
            <v>전선관</v>
          </cell>
          <cell r="D24" t="str">
            <v>ST 16C</v>
          </cell>
          <cell r="E24" t="str">
            <v>M</v>
          </cell>
          <cell r="F24">
            <v>867</v>
          </cell>
          <cell r="G24">
            <v>1003</v>
          </cell>
          <cell r="H24">
            <v>934</v>
          </cell>
          <cell r="I24">
            <v>1014</v>
          </cell>
          <cell r="N24">
            <v>1003</v>
          </cell>
        </row>
        <row r="25">
          <cell r="A25">
            <v>100072</v>
          </cell>
          <cell r="B25">
            <v>22</v>
          </cell>
          <cell r="C25" t="str">
            <v>전선관</v>
          </cell>
          <cell r="D25" t="str">
            <v>ST 22C</v>
          </cell>
          <cell r="E25" t="str">
            <v>M</v>
          </cell>
          <cell r="F25">
            <v>867</v>
          </cell>
          <cell r="G25">
            <v>1296</v>
          </cell>
          <cell r="H25">
            <v>934</v>
          </cell>
          <cell r="I25">
            <v>1299</v>
          </cell>
          <cell r="N25">
            <v>1296</v>
          </cell>
        </row>
        <row r="26">
          <cell r="A26">
            <v>100073</v>
          </cell>
          <cell r="B26">
            <v>23</v>
          </cell>
          <cell r="C26" t="str">
            <v>전선관</v>
          </cell>
          <cell r="D26" t="str">
            <v>ST 28C</v>
          </cell>
          <cell r="E26" t="str">
            <v>M</v>
          </cell>
          <cell r="F26">
            <v>867</v>
          </cell>
          <cell r="G26">
            <v>1602</v>
          </cell>
          <cell r="H26">
            <v>934</v>
          </cell>
          <cell r="I26">
            <v>1697</v>
          </cell>
          <cell r="N26">
            <v>1602</v>
          </cell>
        </row>
        <row r="27">
          <cell r="A27">
            <v>100074</v>
          </cell>
          <cell r="B27">
            <v>24</v>
          </cell>
          <cell r="C27" t="str">
            <v>전선관</v>
          </cell>
          <cell r="D27" t="str">
            <v>ST 36C</v>
          </cell>
          <cell r="E27" t="str">
            <v>M</v>
          </cell>
          <cell r="F27">
            <v>867</v>
          </cell>
          <cell r="G27">
            <v>1961</v>
          </cell>
          <cell r="H27">
            <v>934</v>
          </cell>
          <cell r="I27">
            <v>2078</v>
          </cell>
          <cell r="N27">
            <v>1961</v>
          </cell>
        </row>
        <row r="28">
          <cell r="A28">
            <v>100081</v>
          </cell>
          <cell r="B28">
            <v>25</v>
          </cell>
          <cell r="C28" t="str">
            <v>전선관</v>
          </cell>
          <cell r="D28" t="str">
            <v>HI-PVC 16C</v>
          </cell>
          <cell r="E28" t="str">
            <v>M</v>
          </cell>
          <cell r="F28">
            <v>873</v>
          </cell>
          <cell r="G28">
            <v>271</v>
          </cell>
          <cell r="H28">
            <v>930</v>
          </cell>
          <cell r="I28">
            <v>280</v>
          </cell>
          <cell r="N28">
            <v>271</v>
          </cell>
        </row>
        <row r="29">
          <cell r="A29">
            <v>100091</v>
          </cell>
          <cell r="B29">
            <v>26</v>
          </cell>
          <cell r="C29" t="str">
            <v>전선관</v>
          </cell>
          <cell r="D29" t="str">
            <v>FLEX 16C</v>
          </cell>
          <cell r="E29" t="str">
            <v>M</v>
          </cell>
          <cell r="F29">
            <v>870</v>
          </cell>
          <cell r="G29">
            <v>2000</v>
          </cell>
          <cell r="H29">
            <v>933</v>
          </cell>
          <cell r="I29">
            <v>2000</v>
          </cell>
          <cell r="N29">
            <v>2000</v>
          </cell>
        </row>
        <row r="30">
          <cell r="A30">
            <v>100092</v>
          </cell>
          <cell r="B30">
            <v>27</v>
          </cell>
          <cell r="C30" t="str">
            <v>전선관</v>
          </cell>
          <cell r="D30" t="str">
            <v>FLEX 22C (비방수)</v>
          </cell>
          <cell r="E30" t="str">
            <v>M</v>
          </cell>
          <cell r="F30">
            <v>870</v>
          </cell>
          <cell r="G30">
            <v>930</v>
          </cell>
          <cell r="H30">
            <v>933</v>
          </cell>
          <cell r="I30">
            <v>930</v>
          </cell>
          <cell r="N30">
            <v>930</v>
          </cell>
        </row>
        <row r="31">
          <cell r="A31">
            <v>100101</v>
          </cell>
          <cell r="B31">
            <v>28</v>
          </cell>
          <cell r="C31" t="str">
            <v>노말밴드</v>
          </cell>
          <cell r="D31" t="str">
            <v>ST 28C</v>
          </cell>
          <cell r="E31" t="str">
            <v>EA</v>
          </cell>
          <cell r="F31">
            <v>867</v>
          </cell>
          <cell r="G31">
            <v>1550</v>
          </cell>
          <cell r="H31">
            <v>935</v>
          </cell>
          <cell r="I31">
            <v>1550</v>
          </cell>
          <cell r="N31">
            <v>1550</v>
          </cell>
        </row>
        <row r="32">
          <cell r="A32">
            <v>100102</v>
          </cell>
          <cell r="B32">
            <v>29</v>
          </cell>
          <cell r="C32" t="str">
            <v>노말밴드</v>
          </cell>
          <cell r="D32" t="str">
            <v>ST 36C</v>
          </cell>
          <cell r="E32" t="str">
            <v>EA</v>
          </cell>
          <cell r="F32">
            <v>867</v>
          </cell>
          <cell r="G32">
            <v>2070</v>
          </cell>
          <cell r="H32">
            <v>935</v>
          </cell>
          <cell r="I32">
            <v>2070</v>
          </cell>
          <cell r="N32">
            <v>2070</v>
          </cell>
        </row>
        <row r="33">
          <cell r="A33">
            <v>100111</v>
          </cell>
          <cell r="B33">
            <v>30</v>
          </cell>
          <cell r="C33" t="str">
            <v>케이블 헤드</v>
          </cell>
          <cell r="D33" t="str">
            <v>22.9KV 60㎟/1C 용</v>
          </cell>
          <cell r="E33" t="str">
            <v>KIT</v>
          </cell>
          <cell r="F33">
            <v>864</v>
          </cell>
          <cell r="G33">
            <v>146300</v>
          </cell>
          <cell r="H33">
            <v>926</v>
          </cell>
          <cell r="I33">
            <v>138900</v>
          </cell>
          <cell r="N33">
            <v>138900</v>
          </cell>
        </row>
        <row r="34">
          <cell r="A34">
            <v>100112</v>
          </cell>
          <cell r="B34">
            <v>31</v>
          </cell>
          <cell r="C34" t="str">
            <v>압착단자</v>
          </cell>
          <cell r="D34" t="str">
            <v>22㎟용</v>
          </cell>
          <cell r="E34" t="str">
            <v>EA</v>
          </cell>
          <cell r="H34">
            <v>925</v>
          </cell>
          <cell r="I34">
            <v>255</v>
          </cell>
          <cell r="N34">
            <v>255</v>
          </cell>
        </row>
        <row r="35">
          <cell r="A35">
            <v>100113</v>
          </cell>
          <cell r="B35">
            <v>32</v>
          </cell>
          <cell r="C35" t="str">
            <v>압착단자</v>
          </cell>
          <cell r="D35" t="str">
            <v>38㎟용</v>
          </cell>
          <cell r="E35" t="str">
            <v>EA</v>
          </cell>
          <cell r="H35">
            <v>925</v>
          </cell>
          <cell r="I35">
            <v>329</v>
          </cell>
          <cell r="N35">
            <v>329</v>
          </cell>
        </row>
        <row r="36">
          <cell r="A36">
            <v>100114</v>
          </cell>
          <cell r="B36">
            <v>33</v>
          </cell>
          <cell r="C36" t="str">
            <v>압착단자</v>
          </cell>
          <cell r="D36" t="str">
            <v>3.3KV 100㎟용</v>
          </cell>
          <cell r="E36" t="str">
            <v>EA</v>
          </cell>
          <cell r="F36">
            <v>862</v>
          </cell>
          <cell r="G36">
            <v>73400</v>
          </cell>
          <cell r="H36">
            <v>926</v>
          </cell>
          <cell r="I36">
            <v>73400</v>
          </cell>
          <cell r="N36">
            <v>73400</v>
          </cell>
        </row>
        <row r="37">
          <cell r="A37">
            <v>100121</v>
          </cell>
          <cell r="B37">
            <v>34</v>
          </cell>
          <cell r="C37" t="str">
            <v>아울렛 박스</v>
          </cell>
          <cell r="D37" t="str">
            <v>8각 54C</v>
          </cell>
          <cell r="E37" t="str">
            <v>EA</v>
          </cell>
          <cell r="F37">
            <v>871</v>
          </cell>
          <cell r="G37">
            <v>714</v>
          </cell>
          <cell r="H37">
            <v>944</v>
          </cell>
          <cell r="I37">
            <v>1300</v>
          </cell>
          <cell r="N37">
            <v>714</v>
          </cell>
        </row>
        <row r="38">
          <cell r="A38">
            <v>100122</v>
          </cell>
          <cell r="B38">
            <v>35</v>
          </cell>
          <cell r="C38" t="str">
            <v>아울렛 박스</v>
          </cell>
          <cell r="D38" t="str">
            <v>4각 54C</v>
          </cell>
          <cell r="E38" t="str">
            <v>EA</v>
          </cell>
          <cell r="F38">
            <v>871</v>
          </cell>
          <cell r="G38">
            <v>832</v>
          </cell>
          <cell r="H38">
            <v>944</v>
          </cell>
          <cell r="I38">
            <v>1350</v>
          </cell>
          <cell r="N38">
            <v>832</v>
          </cell>
        </row>
        <row r="39">
          <cell r="A39">
            <v>100123</v>
          </cell>
          <cell r="B39">
            <v>36</v>
          </cell>
          <cell r="C39" t="str">
            <v>아울렛 박스</v>
          </cell>
          <cell r="D39" t="str">
            <v>4각 44C</v>
          </cell>
          <cell r="E39" t="str">
            <v>EA</v>
          </cell>
          <cell r="F39">
            <v>871</v>
          </cell>
          <cell r="G39">
            <v>654</v>
          </cell>
          <cell r="H39">
            <v>944</v>
          </cell>
          <cell r="I39">
            <v>1300</v>
          </cell>
          <cell r="N39">
            <v>654</v>
          </cell>
        </row>
        <row r="40">
          <cell r="A40">
            <v>100131</v>
          </cell>
          <cell r="B40">
            <v>37</v>
          </cell>
          <cell r="C40" t="str">
            <v>박스커버</v>
          </cell>
          <cell r="D40" t="str">
            <v>8각 오목형</v>
          </cell>
          <cell r="E40" t="str">
            <v>EA</v>
          </cell>
          <cell r="F40">
            <v>875</v>
          </cell>
          <cell r="G40">
            <v>443</v>
          </cell>
          <cell r="N40">
            <v>443</v>
          </cell>
        </row>
        <row r="41">
          <cell r="A41">
            <v>100132</v>
          </cell>
          <cell r="B41">
            <v>38</v>
          </cell>
          <cell r="C41" t="str">
            <v>박스커버</v>
          </cell>
          <cell r="D41" t="str">
            <v>4각 평형</v>
          </cell>
          <cell r="E41" t="str">
            <v>EA</v>
          </cell>
          <cell r="F41">
            <v>875</v>
          </cell>
          <cell r="G41">
            <v>393</v>
          </cell>
          <cell r="N41">
            <v>393</v>
          </cell>
        </row>
        <row r="42">
          <cell r="A42">
            <v>100133</v>
          </cell>
          <cell r="B42">
            <v>39</v>
          </cell>
          <cell r="C42" t="str">
            <v>박스커버</v>
          </cell>
          <cell r="D42" t="str">
            <v>평형 44C</v>
          </cell>
          <cell r="E42" t="str">
            <v>EA</v>
          </cell>
          <cell r="F42">
            <v>875</v>
          </cell>
          <cell r="G42">
            <v>393</v>
          </cell>
          <cell r="N42">
            <v>393</v>
          </cell>
        </row>
        <row r="43">
          <cell r="A43">
            <v>100134</v>
          </cell>
          <cell r="B43">
            <v>40</v>
          </cell>
          <cell r="C43" t="str">
            <v>스위치박스</v>
          </cell>
          <cell r="D43" t="str">
            <v>44C (커버없는것)</v>
          </cell>
          <cell r="E43" t="str">
            <v>EA</v>
          </cell>
          <cell r="F43">
            <v>871</v>
          </cell>
          <cell r="G43">
            <v>470</v>
          </cell>
          <cell r="N43">
            <v>470</v>
          </cell>
        </row>
        <row r="44">
          <cell r="A44">
            <v>100141</v>
          </cell>
          <cell r="B44">
            <v>41</v>
          </cell>
          <cell r="C44" t="str">
            <v>접지동봉</v>
          </cell>
          <cell r="D44" t="str">
            <v>19Φ×2,400L</v>
          </cell>
          <cell r="E44" t="str">
            <v>EA</v>
          </cell>
          <cell r="F44">
            <v>935</v>
          </cell>
          <cell r="G44">
            <v>10500</v>
          </cell>
          <cell r="H44">
            <v>994</v>
          </cell>
          <cell r="I44">
            <v>10500</v>
          </cell>
          <cell r="N44">
            <v>10500</v>
          </cell>
        </row>
        <row r="45">
          <cell r="A45">
            <v>100142</v>
          </cell>
          <cell r="B45">
            <v>42</v>
          </cell>
          <cell r="C45" t="str">
            <v>접지봉커넥터</v>
          </cell>
          <cell r="D45" t="str">
            <v>19Φ, U BOLT형</v>
          </cell>
          <cell r="E45" t="str">
            <v>EA</v>
          </cell>
          <cell r="F45">
            <v>935</v>
          </cell>
          <cell r="G45">
            <v>4000</v>
          </cell>
          <cell r="N45">
            <v>4000</v>
          </cell>
        </row>
        <row r="46">
          <cell r="A46">
            <v>100151</v>
          </cell>
          <cell r="B46">
            <v>43</v>
          </cell>
          <cell r="C46" t="str">
            <v>스위치</v>
          </cell>
          <cell r="D46" t="str">
            <v>단로 (칼라배선기구)</v>
          </cell>
          <cell r="E46" t="str">
            <v>EA</v>
          </cell>
          <cell r="F46">
            <v>939</v>
          </cell>
          <cell r="G46">
            <v>2931</v>
          </cell>
          <cell r="N46">
            <v>2931</v>
          </cell>
        </row>
        <row r="47">
          <cell r="A47">
            <v>100152</v>
          </cell>
          <cell r="B47">
            <v>44</v>
          </cell>
          <cell r="C47" t="str">
            <v>스위치</v>
          </cell>
          <cell r="D47" t="str">
            <v>삼로 (칼라배선기구)</v>
          </cell>
          <cell r="E47" t="str">
            <v>EA</v>
          </cell>
          <cell r="F47">
            <v>939</v>
          </cell>
          <cell r="G47">
            <v>3440</v>
          </cell>
          <cell r="N47">
            <v>3440</v>
          </cell>
        </row>
        <row r="48">
          <cell r="A48">
            <v>100161</v>
          </cell>
          <cell r="B48">
            <v>45</v>
          </cell>
          <cell r="C48" t="str">
            <v>콘센트</v>
          </cell>
          <cell r="D48" t="str">
            <v>2P 250V 15A (2구용)</v>
          </cell>
          <cell r="E48" t="str">
            <v>EA</v>
          </cell>
          <cell r="F48">
            <v>938</v>
          </cell>
          <cell r="G48">
            <v>1466</v>
          </cell>
          <cell r="N48">
            <v>1466</v>
          </cell>
        </row>
        <row r="49">
          <cell r="A49">
            <v>100162</v>
          </cell>
          <cell r="B49">
            <v>46</v>
          </cell>
          <cell r="C49" t="str">
            <v>콘센트</v>
          </cell>
          <cell r="D49" t="str">
            <v>2P 250V 15A 2구 (방수커버형)</v>
          </cell>
          <cell r="E49" t="str">
            <v>EA</v>
          </cell>
          <cell r="H49">
            <v>998</v>
          </cell>
          <cell r="I49">
            <v>4740</v>
          </cell>
          <cell r="N49">
            <v>4740</v>
          </cell>
        </row>
        <row r="50">
          <cell r="A50">
            <v>100171</v>
          </cell>
          <cell r="B50">
            <v>47</v>
          </cell>
          <cell r="C50" t="str">
            <v>콤비네이션 커플링</v>
          </cell>
          <cell r="D50" t="str">
            <v>아연도 22C 용</v>
          </cell>
          <cell r="E50" t="str">
            <v>EA</v>
          </cell>
          <cell r="F50">
            <v>867</v>
          </cell>
          <cell r="G50">
            <v>239</v>
          </cell>
          <cell r="H50">
            <v>76</v>
          </cell>
          <cell r="I50">
            <v>484</v>
          </cell>
          <cell r="N50">
            <v>239</v>
          </cell>
        </row>
        <row r="51">
          <cell r="A51">
            <v>100181</v>
          </cell>
          <cell r="B51">
            <v>48</v>
          </cell>
          <cell r="C51" t="str">
            <v>무늬강판</v>
          </cell>
          <cell r="D51" t="str">
            <v>6T</v>
          </cell>
          <cell r="E51" t="str">
            <v>KG</v>
          </cell>
          <cell r="F51">
            <v>61</v>
          </cell>
          <cell r="G51">
            <v>380</v>
          </cell>
          <cell r="H51">
            <v>53</v>
          </cell>
          <cell r="I51">
            <v>400</v>
          </cell>
          <cell r="N51">
            <v>380</v>
          </cell>
        </row>
        <row r="52">
          <cell r="A52">
            <v>100191</v>
          </cell>
          <cell r="B52">
            <v>49</v>
          </cell>
          <cell r="C52" t="str">
            <v>셋 앙카</v>
          </cell>
          <cell r="D52" t="str">
            <v>8φ x150L</v>
          </cell>
          <cell r="E52" t="str">
            <v>EA</v>
          </cell>
          <cell r="F52">
            <v>94</v>
          </cell>
          <cell r="G52">
            <v>800</v>
          </cell>
          <cell r="H52">
            <v>76</v>
          </cell>
          <cell r="I52">
            <v>484</v>
          </cell>
          <cell r="N52">
            <v>484</v>
          </cell>
        </row>
        <row r="53">
          <cell r="A53">
            <v>100201</v>
          </cell>
          <cell r="B53">
            <v>50</v>
          </cell>
          <cell r="C53" t="str">
            <v>결속선(보통)</v>
          </cell>
          <cell r="D53" t="str">
            <v>#20, 길이 350~550㎜</v>
          </cell>
          <cell r="E53" t="str">
            <v>KG</v>
          </cell>
          <cell r="H53">
            <v>70</v>
          </cell>
          <cell r="I53">
            <v>710</v>
          </cell>
          <cell r="N53">
            <v>710</v>
          </cell>
        </row>
        <row r="54">
          <cell r="A54">
            <v>100211</v>
          </cell>
          <cell r="B54">
            <v>51</v>
          </cell>
          <cell r="C54" t="str">
            <v>합판</v>
          </cell>
          <cell r="E54" t="str">
            <v>㎡</v>
          </cell>
          <cell r="F54">
            <v>495</v>
          </cell>
          <cell r="G54">
            <v>11000</v>
          </cell>
          <cell r="H54">
            <v>415</v>
          </cell>
          <cell r="I54">
            <v>9400</v>
          </cell>
          <cell r="N54">
            <v>9400</v>
          </cell>
        </row>
        <row r="55">
          <cell r="A55">
            <v>100221</v>
          </cell>
          <cell r="B55">
            <v>52</v>
          </cell>
          <cell r="C55" t="str">
            <v>용접봉(연강용)</v>
          </cell>
          <cell r="D55" t="str">
            <v>Φ3.2 CS-200</v>
          </cell>
          <cell r="E55" t="str">
            <v>KG</v>
          </cell>
          <cell r="F55">
            <v>1112</v>
          </cell>
          <cell r="G55">
            <v>1220</v>
          </cell>
          <cell r="N55">
            <v>1220</v>
          </cell>
        </row>
        <row r="56">
          <cell r="A56">
            <v>100231</v>
          </cell>
          <cell r="B56">
            <v>53</v>
          </cell>
          <cell r="C56" t="str">
            <v>산소</v>
          </cell>
          <cell r="D56" t="str">
            <v>압축가스</v>
          </cell>
          <cell r="E56" t="str">
            <v>ℓ</v>
          </cell>
          <cell r="F56">
            <v>1192</v>
          </cell>
          <cell r="G56">
            <v>112</v>
          </cell>
          <cell r="N56">
            <v>112</v>
          </cell>
        </row>
        <row r="57">
          <cell r="A57">
            <v>100241</v>
          </cell>
          <cell r="B57">
            <v>54</v>
          </cell>
          <cell r="C57" t="str">
            <v>아세틸렌</v>
          </cell>
          <cell r="D57" t="str">
            <v>AC 98%(용접봉) 1㎏=853ℓ</v>
          </cell>
          <cell r="E57" t="str">
            <v>KG</v>
          </cell>
          <cell r="F57">
            <v>1192</v>
          </cell>
          <cell r="G57">
            <v>6000</v>
          </cell>
          <cell r="N57">
            <v>6000</v>
          </cell>
        </row>
        <row r="58">
          <cell r="A58">
            <v>100261</v>
          </cell>
          <cell r="B58">
            <v>55</v>
          </cell>
          <cell r="C58" t="str">
            <v>방수액</v>
          </cell>
          <cell r="D58" t="str">
            <v>고점도</v>
          </cell>
          <cell r="E58" t="str">
            <v>ℓ</v>
          </cell>
          <cell r="F58">
            <v>353</v>
          </cell>
          <cell r="G58">
            <v>590</v>
          </cell>
          <cell r="H58">
            <v>310</v>
          </cell>
          <cell r="I58">
            <v>562</v>
          </cell>
          <cell r="N58">
            <v>562</v>
          </cell>
        </row>
        <row r="59">
          <cell r="A59">
            <v>100262</v>
          </cell>
          <cell r="B59">
            <v>56</v>
          </cell>
          <cell r="C59" t="str">
            <v>급결액</v>
          </cell>
          <cell r="D59" t="str">
            <v>고점도</v>
          </cell>
          <cell r="E59" t="str">
            <v>ℓ</v>
          </cell>
          <cell r="H59">
            <v>311</v>
          </cell>
          <cell r="I59">
            <v>444</v>
          </cell>
          <cell r="N59">
            <v>444</v>
          </cell>
        </row>
        <row r="60">
          <cell r="A60">
            <v>100271</v>
          </cell>
          <cell r="B60">
            <v>57</v>
          </cell>
          <cell r="C60" t="str">
            <v>레미콘</v>
          </cell>
          <cell r="D60" t="str">
            <v>40-180-8</v>
          </cell>
          <cell r="E60" t="str">
            <v>㎥</v>
          </cell>
          <cell r="F60">
            <v>118</v>
          </cell>
          <cell r="G60">
            <v>43150</v>
          </cell>
          <cell r="H60">
            <v>99</v>
          </cell>
          <cell r="I60">
            <v>40640</v>
          </cell>
          <cell r="N60">
            <v>40640</v>
          </cell>
        </row>
        <row r="61">
          <cell r="A61">
            <v>100272</v>
          </cell>
          <cell r="B61">
            <v>58</v>
          </cell>
          <cell r="C61" t="str">
            <v>레미콘</v>
          </cell>
          <cell r="D61" t="str">
            <v>40-210-8</v>
          </cell>
          <cell r="E61" t="str">
            <v>㎥</v>
          </cell>
          <cell r="F61">
            <v>118</v>
          </cell>
          <cell r="G61">
            <v>46510</v>
          </cell>
          <cell r="H61">
            <v>99</v>
          </cell>
          <cell r="I61">
            <v>43810</v>
          </cell>
          <cell r="N61">
            <v>43810</v>
          </cell>
        </row>
        <row r="62">
          <cell r="A62">
            <v>100281</v>
          </cell>
          <cell r="B62">
            <v>59</v>
          </cell>
          <cell r="C62" t="str">
            <v>이형철근</v>
          </cell>
          <cell r="D62" t="str">
            <v>D-13 SD30A</v>
          </cell>
          <cell r="E62" t="str">
            <v>KG</v>
          </cell>
          <cell r="F62">
            <v>43</v>
          </cell>
          <cell r="G62">
            <v>330</v>
          </cell>
          <cell r="H62">
            <v>42</v>
          </cell>
          <cell r="I62">
            <v>355</v>
          </cell>
          <cell r="N62">
            <v>330</v>
          </cell>
        </row>
        <row r="63">
          <cell r="A63">
            <v>100282</v>
          </cell>
          <cell r="B63">
            <v>60</v>
          </cell>
          <cell r="C63" t="str">
            <v>이형철근</v>
          </cell>
          <cell r="D63" t="str">
            <v>D-19 SD30A</v>
          </cell>
          <cell r="E63" t="str">
            <v>KG</v>
          </cell>
          <cell r="F63">
            <v>43</v>
          </cell>
          <cell r="G63">
            <v>330</v>
          </cell>
          <cell r="H63">
            <v>42</v>
          </cell>
          <cell r="I63">
            <v>350</v>
          </cell>
          <cell r="N63">
            <v>330</v>
          </cell>
        </row>
        <row r="64">
          <cell r="A64">
            <v>100291</v>
          </cell>
          <cell r="B64">
            <v>61</v>
          </cell>
          <cell r="C64" t="str">
            <v>한전맨홀뚜껑</v>
          </cell>
          <cell r="D64" t="str">
            <v>인공철개 750㎜ 한전규격</v>
          </cell>
          <cell r="E64" t="str">
            <v>조</v>
          </cell>
          <cell r="F64">
            <v>180</v>
          </cell>
          <cell r="G64">
            <v>450000</v>
          </cell>
          <cell r="H64">
            <v>188</v>
          </cell>
          <cell r="I64">
            <v>450000</v>
          </cell>
          <cell r="N64">
            <v>450000</v>
          </cell>
        </row>
        <row r="65">
          <cell r="A65">
            <v>100292</v>
          </cell>
          <cell r="B65">
            <v>62</v>
          </cell>
          <cell r="C65" t="str">
            <v>맨홀용 훅크</v>
          </cell>
          <cell r="D65" t="str">
            <v>100×250</v>
          </cell>
          <cell r="E65" t="str">
            <v>개</v>
          </cell>
          <cell r="F65">
            <v>180</v>
          </cell>
          <cell r="G65">
            <v>50000</v>
          </cell>
          <cell r="N65">
            <v>50000</v>
          </cell>
        </row>
        <row r="66">
          <cell r="A66">
            <v>100293</v>
          </cell>
          <cell r="B66">
            <v>63</v>
          </cell>
          <cell r="C66" t="str">
            <v>케이블받침대</v>
          </cell>
          <cell r="D66" t="str">
            <v>75×40×5×750</v>
          </cell>
          <cell r="E66" t="str">
            <v>개</v>
          </cell>
          <cell r="F66">
            <v>956</v>
          </cell>
          <cell r="G66">
            <v>7000</v>
          </cell>
          <cell r="H66">
            <v>1020</v>
          </cell>
          <cell r="I66">
            <v>7000</v>
          </cell>
          <cell r="N66">
            <v>7000</v>
          </cell>
        </row>
        <row r="67">
          <cell r="A67">
            <v>100294</v>
          </cell>
          <cell r="B67">
            <v>64</v>
          </cell>
          <cell r="C67" t="str">
            <v>앙카볼트</v>
          </cell>
          <cell r="D67" t="str">
            <v>12Φ×250L</v>
          </cell>
          <cell r="E67" t="str">
            <v>개</v>
          </cell>
          <cell r="H67">
            <v>77</v>
          </cell>
          <cell r="I67">
            <v>2800</v>
          </cell>
          <cell r="N67">
            <v>2800</v>
          </cell>
        </row>
        <row r="68">
          <cell r="A68">
            <v>100295</v>
          </cell>
          <cell r="B68">
            <v>65</v>
          </cell>
          <cell r="C68" t="str">
            <v>ㄱ 형 앵글</v>
          </cell>
          <cell r="D68" t="str">
            <v>40×40×5T</v>
          </cell>
          <cell r="E68" t="str">
            <v>KG</v>
          </cell>
          <cell r="F68">
            <v>44</v>
          </cell>
          <cell r="G68">
            <v>400</v>
          </cell>
          <cell r="H68">
            <v>45</v>
          </cell>
          <cell r="I68">
            <v>423</v>
          </cell>
          <cell r="N68">
            <v>400</v>
          </cell>
        </row>
        <row r="69">
          <cell r="A69">
            <v>100301</v>
          </cell>
          <cell r="B69">
            <v>66</v>
          </cell>
          <cell r="C69" t="str">
            <v>경고테이프</v>
          </cell>
          <cell r="D69" t="str">
            <v>0.15×150L</v>
          </cell>
          <cell r="E69" t="str">
            <v>m</v>
          </cell>
          <cell r="F69">
            <v>177</v>
          </cell>
          <cell r="G69">
            <v>100</v>
          </cell>
          <cell r="H69">
            <v>141</v>
          </cell>
          <cell r="I69">
            <v>100</v>
          </cell>
          <cell r="N69">
            <v>100</v>
          </cell>
        </row>
        <row r="70">
          <cell r="A70">
            <v>100311</v>
          </cell>
          <cell r="B70">
            <v>67</v>
          </cell>
          <cell r="C70" t="str">
            <v>EXPANSION 앙카</v>
          </cell>
          <cell r="D70" t="str">
            <v>12Φ</v>
          </cell>
          <cell r="E70" t="str">
            <v>EA</v>
          </cell>
          <cell r="F70">
            <v>77</v>
          </cell>
          <cell r="G70">
            <v>1300</v>
          </cell>
          <cell r="N70">
            <v>1300</v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가척-나산"/>
      <sheetName val="젖티변경"/>
      <sheetName val="젖티증"/>
      <sheetName val="자재집계"/>
      <sheetName val="포장집계"/>
      <sheetName val="토공"/>
      <sheetName val="토공수량"/>
      <sheetName val="표토제거"/>
      <sheetName val="토량1"/>
      <sheetName val="토량2"/>
      <sheetName val="토량1-1"/>
      <sheetName val="토량2-1"/>
      <sheetName val="토적집계"/>
      <sheetName val="산출내역"/>
      <sheetName val="일위대가"/>
      <sheetName val="운반거리"/>
      <sheetName val="간지1"/>
      <sheetName val="간지2"/>
      <sheetName val="잔여물량"/>
      <sheetName val="가척수계"/>
      <sheetName val="토량변경"/>
      <sheetName val="Sheet10"/>
      <sheetName val="48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물가대비표"/>
      <sheetName val="요율"/>
      <sheetName val="단가산출"/>
      <sheetName val="전기일위목록"/>
      <sheetName val="밀양내역"/>
      <sheetName val="소포내역 (2)"/>
      <sheetName val="단가비교표"/>
      <sheetName val="48단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무비"/>
      <sheetName val="철거산출근거"/>
      <sheetName val="DATA"/>
      <sheetName val="데이타"/>
      <sheetName val="토목"/>
      <sheetName val="단가일람"/>
      <sheetName val="단위량당중기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수목표준대가"/>
      <sheetName val="준검 내역서"/>
      <sheetName val="단가산출2"/>
      <sheetName val="단가 및 재료비"/>
      <sheetName val="단가산출1"/>
      <sheetName val="우각부보강"/>
      <sheetName val="터널조도"/>
      <sheetName val="소비자가"/>
      <sheetName val="기자재비"/>
      <sheetName val="중기사용료산출근거"/>
      <sheetName val="단가순번"/>
      <sheetName val="쌍송교"/>
      <sheetName val="부대내역"/>
      <sheetName val="공종구간"/>
      <sheetName val="Mc1"/>
      <sheetName val="단가대비표"/>
      <sheetName val="Macro1"/>
      <sheetName val="#REF"/>
      <sheetName val="노무비 "/>
      <sheetName val="Y-WORK"/>
      <sheetName val="DATE"/>
      <sheetName val="06 일위대가목록"/>
      <sheetName val="일위_파일"/>
      <sheetName val="증감대비"/>
      <sheetName val="설계명세"/>
      <sheetName val="공통단가"/>
      <sheetName val="운반비"/>
      <sheetName val="49단가"/>
      <sheetName val="건축내역"/>
      <sheetName val="내역"/>
      <sheetName val="총괄집계표"/>
      <sheetName val="설계서을"/>
      <sheetName val="조경일람"/>
      <sheetName val="9509"/>
      <sheetName val="관급자재"/>
      <sheetName val="WORK"/>
      <sheetName val="Sheet5"/>
      <sheetName val="설비"/>
      <sheetName val="조건표"/>
      <sheetName val="2F 회의실견적(5_14 일대)"/>
      <sheetName val="개소별수량산출"/>
      <sheetName val="수량산출"/>
      <sheetName val="내역서"/>
      <sheetName val="냉천부속동"/>
      <sheetName val="EQ-R1"/>
      <sheetName val="일위대가표"/>
      <sheetName val="gyun"/>
      <sheetName val="출력X"/>
      <sheetName val="단가산출_목록"/>
      <sheetName val="산수배수"/>
      <sheetName val="설계예산2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1단계총괄내역서"/>
      <sheetName val="MOTOR"/>
      <sheetName val="수목데이타 "/>
      <sheetName val="설정"/>
      <sheetName val="단가산출-기,교"/>
      <sheetName val="일위목록-기"/>
      <sheetName val="예산명세서"/>
      <sheetName val="설계명세서"/>
      <sheetName val="자료입력"/>
      <sheetName val="코드표"/>
      <sheetName val="난간벽단위"/>
      <sheetName val="노단"/>
      <sheetName val="변경1총괄"/>
      <sheetName val="일위"/>
      <sheetName val="물집"/>
      <sheetName val="일위대가목록"/>
      <sheetName val="조명시설"/>
      <sheetName val="수량집계"/>
      <sheetName val="물가단가"/>
      <sheetName val="기계경비"/>
      <sheetName val="BQ(실행)"/>
      <sheetName val="공동내역"/>
      <sheetName val="공동내역 (2)"/>
      <sheetName val="쉼터내역"/>
      <sheetName val="쉼터내역 (2)"/>
      <sheetName val="공사개요"/>
      <sheetName val="소총괄표1"/>
      <sheetName val="단가(전기)"/>
      <sheetName val="단가인천가정"/>
      <sheetName val="단가 "/>
      <sheetName val="10.1"/>
      <sheetName val="횡배수관"/>
      <sheetName val="단위내역목록"/>
      <sheetName val="96노임기준"/>
      <sheetName val="Sheet1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Macro(차단기)"/>
      <sheetName val="한강운반비"/>
      <sheetName val="ⴭⴭⴭⴭⴭ"/>
      <sheetName val="단 box"/>
      <sheetName val="재료비"/>
      <sheetName val="단가대비"/>
      <sheetName val="단위량당중기사용료"/>
      <sheetName val="대로근거"/>
      <sheetName val="중로근거"/>
      <sheetName val="손익분석"/>
      <sheetName val="토량1-1"/>
      <sheetName val="5.단가대비표"/>
      <sheetName val="급탕순환펌프"/>
      <sheetName val="수량산출서 (2)"/>
      <sheetName val="토사(PE)"/>
      <sheetName val="일용노무비지급명세서(7)"/>
      <sheetName val="연결임시"/>
      <sheetName val="부하계산서"/>
      <sheetName val="변압기 및 발전기 용량"/>
      <sheetName val="기계경비(시간당)"/>
      <sheetName val="램머"/>
      <sheetName val="6차2회변경내역서"/>
      <sheetName val="Sheet1 (2)"/>
      <sheetName val="굴화내역"/>
      <sheetName val="일위총괄표"/>
      <sheetName val="단가조사서"/>
      <sheetName val="이토변실(A3-LINE)"/>
      <sheetName val="단"/>
      <sheetName val="토공수량산출"/>
      <sheetName val="토적계산서"/>
      <sheetName val="실행내역"/>
      <sheetName val="Noname 1"/>
      <sheetName val="CON'C"/>
      <sheetName val="내역표지"/>
      <sheetName val="200"/>
      <sheetName val="국별인원"/>
      <sheetName val="소방내역서"/>
      <sheetName val="내역(전)"/>
      <sheetName val="노무단가"/>
      <sheetName val="감가상각"/>
      <sheetName val="주요자재집계표"/>
      <sheetName val="입찰"/>
      <sheetName val="현경"/>
      <sheetName val="Cost bd-&quot;A&quot;"/>
      <sheetName val="물가시세표"/>
      <sheetName val="Sheet2"/>
      <sheetName val="연습"/>
      <sheetName val="조도계산서 (도서)"/>
      <sheetName val="입상내역"/>
      <sheetName val="관급"/>
      <sheetName val="직노"/>
      <sheetName val="노무비단가"/>
      <sheetName val="자재단가"/>
      <sheetName val="구간공종"/>
      <sheetName val="비탈면보호공수량산출"/>
      <sheetName val="집계표"/>
      <sheetName val="설비내역서"/>
      <sheetName val="건축내역서"/>
      <sheetName val="전기내역서"/>
      <sheetName val="견"/>
      <sheetName val="가로등내역서"/>
      <sheetName val="남양주부대"/>
      <sheetName val="총괄내역단가"/>
      <sheetName val="정산노무"/>
      <sheetName val="정산재료"/>
      <sheetName val="단가조정"/>
      <sheetName val="가로등제어반 설치공사(수량)"/>
      <sheetName val="copy"/>
      <sheetName val="기계경비일람"/>
      <sheetName val="자재단가표"/>
      <sheetName val="교대시점"/>
      <sheetName val="2000년1차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소일위대가코드표"/>
      <sheetName val="공조기"/>
      <sheetName val="공조기휀"/>
      <sheetName val="AHU집계"/>
      <sheetName val="공사원가계산서"/>
      <sheetName val="산출기준자료"/>
      <sheetName val="6공구(당초)"/>
      <sheetName val="견적"/>
      <sheetName val="노임단"/>
      <sheetName val="배수공"/>
      <sheetName val="운반공"/>
      <sheetName val="자재단"/>
      <sheetName val="장비단"/>
      <sheetName val="기별명세"/>
      <sheetName val="일위집계(기존)"/>
      <sheetName val="갑지"/>
      <sheetName val="단가산출서 (2)"/>
      <sheetName val="대비"/>
      <sheetName val="하부철근수량"/>
      <sheetName val="DATA 입력부"/>
      <sheetName val="실행철강하도"/>
      <sheetName val="원가집계"/>
      <sheetName val="일반공사"/>
      <sheetName val="도로토적"/>
      <sheetName val="FOOTING단면력"/>
      <sheetName val="정부노임단가"/>
      <sheetName val="설계조건"/>
      <sheetName val="건축공사"/>
      <sheetName val="ABUT수량-A1"/>
      <sheetName val="실행내역 "/>
      <sheetName val="규격"/>
      <sheetName val="수종"/>
      <sheetName val="금융비용"/>
      <sheetName val="웅진교-S2"/>
      <sheetName val="공정코드"/>
      <sheetName val="XL4Poppy"/>
      <sheetName val="건축"/>
      <sheetName val="1.취수장"/>
      <sheetName val="노임단가표 "/>
      <sheetName val="2.냉난방설비공사"/>
      <sheetName val="인건비"/>
      <sheetName val="213"/>
      <sheetName val="설 계"/>
      <sheetName val="기초단가"/>
      <sheetName val="2000,9월 일위"/>
      <sheetName val="을"/>
      <sheetName val="자동차폐수처리장"/>
      <sheetName val="열린교실"/>
      <sheetName val="제직재"/>
      <sheetName val="메인"/>
      <sheetName val="기단"/>
      <sheetName val="단위수량"/>
      <sheetName val="7.자동제어공사"/>
      <sheetName val="남대문빌딩"/>
      <sheetName val="종배수관면벽신"/>
      <sheetName val="적용단위길이"/>
      <sheetName val="설계예시"/>
      <sheetName val="산출기초"/>
      <sheetName val="SUN 2000.2.25. 가격표"/>
      <sheetName val="내역서(기계)"/>
      <sheetName val="ITEM"/>
      <sheetName val="마산방향철근집계"/>
      <sheetName val="진주방향"/>
      <sheetName val="마산방향"/>
      <sheetName val="공통가설"/>
      <sheetName val="SLAB&quot;1&quot;"/>
      <sheetName val="설계예산서"/>
      <sheetName val="가시설(TYPE-A)"/>
      <sheetName val="1-1평균터파기고(1)"/>
      <sheetName val="철콘공사"/>
      <sheetName val="노임 (신규)"/>
      <sheetName val="소방사항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2.3 교각강성"/>
      <sheetName val="설계방향"/>
      <sheetName val="2.지진하중계산"/>
      <sheetName val="총괄내역서"/>
      <sheetName val="JUCKEYK"/>
      <sheetName val="G.R300경비"/>
      <sheetName val="변경내역서"/>
      <sheetName val="공종별산출내역서"/>
      <sheetName val="일위대가(건축)"/>
      <sheetName val="지급자재"/>
      <sheetName val="DATA 입력란"/>
      <sheetName val="2. 공원조도"/>
      <sheetName val="기초일위"/>
      <sheetName val="시설일위"/>
      <sheetName val="조명일위"/>
      <sheetName val="2000양배"/>
      <sheetName val="JA8-4"/>
      <sheetName val="108.수선비"/>
      <sheetName val="10월"/>
      <sheetName val="장할생활 (2)"/>
      <sheetName val="24.보증금(전신전화가입권)"/>
      <sheetName val="7월급여"/>
      <sheetName val="25.보증금(임차보증금외)"/>
      <sheetName val="변수값"/>
      <sheetName val="중기상차"/>
      <sheetName val="AS복구"/>
      <sheetName val="중기터파기"/>
      <sheetName val="A(1)"/>
      <sheetName val="관급_File"/>
      <sheetName val="SUD"/>
      <sheetName val="정의"/>
      <sheetName val="산근"/>
      <sheetName val="전기"/>
      <sheetName val="토목주소"/>
      <sheetName val="단가대비표 (3)"/>
      <sheetName val="설계내역서"/>
      <sheetName val="옹벽"/>
      <sheetName val="일위대가 집계표"/>
      <sheetName val="COST"/>
      <sheetName val="__MAIN"/>
      <sheetName val="자압1"/>
      <sheetName val="제출내역 (2)"/>
      <sheetName val="단가일람 (2)"/>
      <sheetName val="슬래브"/>
      <sheetName val="입찰안"/>
      <sheetName val="단가산출목록표"/>
      <sheetName val="계정"/>
      <sheetName val="자  재"/>
      <sheetName val="건축외주"/>
      <sheetName val="회로내역(승인)"/>
      <sheetName val="예산작성기준(전기)"/>
      <sheetName val="토공유동표"/>
      <sheetName val="N賃率-職"/>
      <sheetName val="직_영_비"/>
      <sheetName val="준검_내역서"/>
      <sheetName val="원가계산서_"/>
      <sheetName val="예비품,_유지관리공구류"/>
      <sheetName val="덕트지지대_"/>
      <sheetName val="D-작업대_"/>
      <sheetName val="기자재설치비_산출서"/>
      <sheetName val="소각설비_기기리스트"/>
      <sheetName val="표__지"/>
      <sheetName val="실행예산서"/>
      <sheetName val="골조공사"/>
      <sheetName val="H=2.0m"/>
      <sheetName val="측구터파기공수량집계"/>
      <sheetName val="배수공 시멘트 및 골재량 산출"/>
      <sheetName val="구조물터파기수량집계"/>
      <sheetName val="입력"/>
      <sheetName val="ENE-CAL 1"/>
      <sheetName val="실행대비"/>
      <sheetName val="물가"/>
      <sheetName val="수목단가"/>
      <sheetName val="시설수량표"/>
      <sheetName val="식재수량표"/>
      <sheetName val="대치판정"/>
      <sheetName val="wall"/>
      <sheetName val="몰탈재료산출"/>
      <sheetName val="7단가"/>
      <sheetName val=" 소화수금"/>
      <sheetName val="전직종(노임단가)"/>
      <sheetName val="VII-2현장경비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F4">
            <v>0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C5">
            <v>0</v>
          </cell>
          <cell r="D5">
            <v>1</v>
          </cell>
          <cell r="E5" t="str">
            <v>ℓ</v>
          </cell>
          <cell r="F5">
            <v>0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F6">
            <v>0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F7">
            <v>0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F8">
            <v>0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F9">
            <v>0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F10">
            <v>0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F11">
            <v>0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F12">
            <v>0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F13">
            <v>0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F14">
            <v>0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F15">
            <v>0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C16">
            <v>0</v>
          </cell>
          <cell r="D16">
            <v>1</v>
          </cell>
          <cell r="E16" t="str">
            <v>㎥</v>
          </cell>
          <cell r="F16">
            <v>0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F17">
            <v>0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F18">
            <v>0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F19">
            <v>0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F20">
            <v>0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F21">
            <v>0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D22">
            <v>0</v>
          </cell>
          <cell r="E22">
            <v>0</v>
          </cell>
          <cell r="F22">
            <v>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F23">
            <v>0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F24">
            <v>0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F25">
            <v>0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F26">
            <v>0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F27">
            <v>0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F28">
            <v>0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F29">
            <v>0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F30">
            <v>0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F31">
            <v>0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F32">
            <v>0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F33">
            <v>0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F34">
            <v>0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F35">
            <v>0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F36">
            <v>0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F37">
            <v>0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F38">
            <v>0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F39">
            <v>0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F40">
            <v>0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F41">
            <v>0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F42">
            <v>0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F43">
            <v>0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F44">
            <v>0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F45">
            <v>0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F46">
            <v>0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F47">
            <v>0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F48">
            <v>0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F49">
            <v>0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F50">
            <v>0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F51">
            <v>0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F52">
            <v>0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F53">
            <v>0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F54">
            <v>0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F55">
            <v>0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F56">
            <v>0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F57">
            <v>0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F58">
            <v>0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F59">
            <v>0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F60">
            <v>0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F61">
            <v>0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F62">
            <v>0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F63">
            <v>0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F64">
            <v>0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F65">
            <v>0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F66">
            <v>0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F67">
            <v>0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F68">
            <v>0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F69">
            <v>0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F70">
            <v>0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F71">
            <v>0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F72">
            <v>0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F73">
            <v>0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F74">
            <v>0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F75">
            <v>0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F76">
            <v>0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F77">
            <v>0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F78">
            <v>0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F79">
            <v>0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F80">
            <v>0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F81">
            <v>0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F82">
            <v>0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F83">
            <v>0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F84">
            <v>0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F85">
            <v>0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F86">
            <v>0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F87">
            <v>0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F88">
            <v>0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F89">
            <v>0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F90">
            <v>0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F91">
            <v>0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F92">
            <v>0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F93">
            <v>0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F94">
            <v>0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F95">
            <v>0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F96">
            <v>0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F97">
            <v>0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F98">
            <v>0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F99">
            <v>0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F100">
            <v>0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F101">
            <v>0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F102">
            <v>0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F103">
            <v>0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F104">
            <v>0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F105">
            <v>0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F106">
            <v>0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F107">
            <v>0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F108">
            <v>0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F109">
            <v>0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F110">
            <v>0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F111">
            <v>0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F112">
            <v>0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F113">
            <v>0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F114">
            <v>0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F115">
            <v>0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F116">
            <v>0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F117">
            <v>0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F118">
            <v>0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F119">
            <v>0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F120">
            <v>0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F121">
            <v>0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F122">
            <v>0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F123">
            <v>0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F124">
            <v>0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F125">
            <v>0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F126">
            <v>0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F127">
            <v>0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F128">
            <v>0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F129">
            <v>0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F130">
            <v>0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F131">
            <v>0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F132">
            <v>0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F133">
            <v>0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F134">
            <v>0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F135">
            <v>0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F136">
            <v>0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F137">
            <v>0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F138">
            <v>0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F139">
            <v>0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F140">
            <v>0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F141">
            <v>0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F142">
            <v>0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F143">
            <v>0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F144">
            <v>0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F145">
            <v>0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F146">
            <v>0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F147">
            <v>0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F148">
            <v>0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F149">
            <v>0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F150">
            <v>0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F151">
            <v>0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F152">
            <v>0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F153">
            <v>0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F154">
            <v>0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F155">
            <v>0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F156">
            <v>0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F157">
            <v>0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F158">
            <v>0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F159">
            <v>0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F160">
            <v>0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F161">
            <v>0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F162">
            <v>0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F163">
            <v>0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F164">
            <v>0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F165">
            <v>0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F166">
            <v>0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F167">
            <v>0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F168">
            <v>0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F169">
            <v>0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F170">
            <v>0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F171">
            <v>0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F172">
            <v>0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C182">
            <v>0</v>
          </cell>
          <cell r="D182">
            <v>1</v>
          </cell>
          <cell r="E182" t="str">
            <v>LOT</v>
          </cell>
          <cell r="F182">
            <v>0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C183">
            <v>0</v>
          </cell>
          <cell r="D183">
            <v>1</v>
          </cell>
          <cell r="E183" t="str">
            <v>LOT</v>
          </cell>
          <cell r="F183">
            <v>0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C184">
            <v>0</v>
          </cell>
          <cell r="D184">
            <v>1</v>
          </cell>
          <cell r="E184" t="str">
            <v>LOT</v>
          </cell>
          <cell r="F184">
            <v>0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C185">
            <v>0</v>
          </cell>
          <cell r="D185">
            <v>1</v>
          </cell>
          <cell r="E185" t="str">
            <v>LOT</v>
          </cell>
          <cell r="F185">
            <v>0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C186">
            <v>0</v>
          </cell>
          <cell r="D186">
            <v>1</v>
          </cell>
          <cell r="E186" t="str">
            <v>LOT</v>
          </cell>
          <cell r="F186">
            <v>0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C187">
            <v>0</v>
          </cell>
          <cell r="D187">
            <v>1</v>
          </cell>
          <cell r="E187" t="str">
            <v>LOT</v>
          </cell>
          <cell r="F187">
            <v>0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C188">
            <v>0</v>
          </cell>
          <cell r="D188">
            <v>1</v>
          </cell>
          <cell r="E188" t="str">
            <v>LOT</v>
          </cell>
          <cell r="F188">
            <v>0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C189">
            <v>0</v>
          </cell>
          <cell r="D189">
            <v>1</v>
          </cell>
          <cell r="E189" t="str">
            <v>LOT</v>
          </cell>
          <cell r="F189">
            <v>0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C190">
            <v>0</v>
          </cell>
          <cell r="D190">
            <v>1</v>
          </cell>
          <cell r="E190" t="str">
            <v>LOT</v>
          </cell>
          <cell r="F190">
            <v>0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C191">
            <v>0</v>
          </cell>
          <cell r="D191">
            <v>1</v>
          </cell>
          <cell r="E191" t="str">
            <v>LOT</v>
          </cell>
          <cell r="F191">
            <v>0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C192">
            <v>0</v>
          </cell>
          <cell r="D192">
            <v>1</v>
          </cell>
          <cell r="E192" t="str">
            <v>LOT</v>
          </cell>
          <cell r="F192">
            <v>0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C193">
            <v>0</v>
          </cell>
          <cell r="D193">
            <v>1</v>
          </cell>
          <cell r="E193" t="str">
            <v>LOT</v>
          </cell>
          <cell r="F193">
            <v>0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C194">
            <v>0</v>
          </cell>
          <cell r="D194">
            <v>1</v>
          </cell>
          <cell r="E194" t="str">
            <v>LOT</v>
          </cell>
          <cell r="F194">
            <v>0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C195">
            <v>0</v>
          </cell>
          <cell r="D195">
            <v>1</v>
          </cell>
          <cell r="E195" t="str">
            <v>LOT</v>
          </cell>
          <cell r="F195">
            <v>0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C196">
            <v>0</v>
          </cell>
          <cell r="D196">
            <v>1</v>
          </cell>
          <cell r="E196" t="str">
            <v>LOT</v>
          </cell>
          <cell r="F196">
            <v>0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C200">
            <v>0</v>
          </cell>
          <cell r="D200">
            <v>1</v>
          </cell>
          <cell r="E200" t="str">
            <v>LOT</v>
          </cell>
          <cell r="F200">
            <v>0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C201">
            <v>0</v>
          </cell>
          <cell r="D201">
            <v>1</v>
          </cell>
          <cell r="E201" t="str">
            <v>LOT</v>
          </cell>
          <cell r="F201">
            <v>0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C202">
            <v>0</v>
          </cell>
          <cell r="D202">
            <v>1</v>
          </cell>
          <cell r="E202" t="str">
            <v>LOT</v>
          </cell>
          <cell r="F202">
            <v>0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C203">
            <v>0</v>
          </cell>
          <cell r="D203">
            <v>1</v>
          </cell>
          <cell r="E203" t="str">
            <v>LOT</v>
          </cell>
          <cell r="F203">
            <v>0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C204">
            <v>0</v>
          </cell>
          <cell r="D204">
            <v>1</v>
          </cell>
          <cell r="E204" t="str">
            <v>LOT</v>
          </cell>
          <cell r="F204">
            <v>0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C205">
            <v>0</v>
          </cell>
          <cell r="D205">
            <v>1</v>
          </cell>
          <cell r="E205" t="str">
            <v>LOT</v>
          </cell>
          <cell r="F205">
            <v>0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C206">
            <v>0</v>
          </cell>
          <cell r="D206">
            <v>1</v>
          </cell>
          <cell r="E206" t="str">
            <v>LOT</v>
          </cell>
          <cell r="F206">
            <v>0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C207">
            <v>0</v>
          </cell>
          <cell r="D207">
            <v>1</v>
          </cell>
          <cell r="E207" t="str">
            <v>LOT</v>
          </cell>
          <cell r="F207">
            <v>0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C208">
            <v>0</v>
          </cell>
          <cell r="D208">
            <v>1</v>
          </cell>
          <cell r="E208" t="str">
            <v>LOT</v>
          </cell>
          <cell r="F208">
            <v>0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D210">
            <v>0</v>
          </cell>
          <cell r="E210">
            <v>0</v>
          </cell>
          <cell r="F210">
            <v>0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C213">
            <v>0</v>
          </cell>
          <cell r="D213">
            <v>1</v>
          </cell>
          <cell r="E213" t="str">
            <v>LOT</v>
          </cell>
          <cell r="F213">
            <v>0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C214">
            <v>0</v>
          </cell>
          <cell r="D214">
            <v>1</v>
          </cell>
          <cell r="E214" t="str">
            <v>LOT</v>
          </cell>
          <cell r="F214">
            <v>0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C215">
            <v>0</v>
          </cell>
          <cell r="D215">
            <v>1</v>
          </cell>
          <cell r="E215" t="str">
            <v>SET</v>
          </cell>
          <cell r="F215">
            <v>0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C216">
            <v>0</v>
          </cell>
          <cell r="D216">
            <v>1</v>
          </cell>
          <cell r="E216" t="str">
            <v>LOT</v>
          </cell>
          <cell r="F216">
            <v>0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C217">
            <v>0</v>
          </cell>
          <cell r="D217">
            <v>1</v>
          </cell>
          <cell r="E217" t="str">
            <v>SET</v>
          </cell>
          <cell r="F217">
            <v>0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C218">
            <v>0</v>
          </cell>
          <cell r="D218">
            <v>1</v>
          </cell>
          <cell r="E218" t="str">
            <v>LOT</v>
          </cell>
          <cell r="F218">
            <v>0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C219">
            <v>0</v>
          </cell>
          <cell r="D219">
            <v>1</v>
          </cell>
          <cell r="E219" t="str">
            <v>SET</v>
          </cell>
          <cell r="F219">
            <v>0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C220">
            <v>0</v>
          </cell>
          <cell r="D220">
            <v>1</v>
          </cell>
          <cell r="E220" t="str">
            <v>SET</v>
          </cell>
          <cell r="F220">
            <v>0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C223">
            <v>0</v>
          </cell>
          <cell r="D223">
            <v>1</v>
          </cell>
          <cell r="E223" t="str">
            <v>SET</v>
          </cell>
          <cell r="F223">
            <v>0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C224">
            <v>0</v>
          </cell>
          <cell r="D224">
            <v>1</v>
          </cell>
          <cell r="E224" t="str">
            <v>SET</v>
          </cell>
          <cell r="F224">
            <v>0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C225">
            <v>0</v>
          </cell>
          <cell r="D225">
            <v>1</v>
          </cell>
          <cell r="E225" t="str">
            <v>SET</v>
          </cell>
          <cell r="F225">
            <v>0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C228">
            <v>0</v>
          </cell>
          <cell r="D228">
            <v>1</v>
          </cell>
          <cell r="E228" t="str">
            <v>LOT</v>
          </cell>
          <cell r="F228">
            <v>0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C229">
            <v>0</v>
          </cell>
          <cell r="D229">
            <v>1</v>
          </cell>
          <cell r="E229" t="str">
            <v>LOT</v>
          </cell>
          <cell r="F229">
            <v>0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C230">
            <v>0</v>
          </cell>
          <cell r="D230">
            <v>1</v>
          </cell>
          <cell r="E230" t="str">
            <v>LOT</v>
          </cell>
          <cell r="F230">
            <v>0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C231">
            <v>0</v>
          </cell>
          <cell r="D231">
            <v>1</v>
          </cell>
          <cell r="E231" t="str">
            <v>LOT</v>
          </cell>
          <cell r="F231">
            <v>0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F232">
            <v>0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F233">
            <v>0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F234">
            <v>0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C235">
            <v>0</v>
          </cell>
          <cell r="D235">
            <v>1</v>
          </cell>
          <cell r="E235" t="str">
            <v>LOT</v>
          </cell>
          <cell r="F235">
            <v>0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C236">
            <v>0</v>
          </cell>
          <cell r="D236">
            <v>1</v>
          </cell>
          <cell r="E236" t="str">
            <v>LOT</v>
          </cell>
          <cell r="F236">
            <v>0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C237">
            <v>0</v>
          </cell>
          <cell r="D237">
            <v>1</v>
          </cell>
          <cell r="E237" t="str">
            <v>LOT</v>
          </cell>
          <cell r="F237">
            <v>0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C238">
            <v>0</v>
          </cell>
          <cell r="D238">
            <v>1</v>
          </cell>
          <cell r="E238" t="str">
            <v>LOT</v>
          </cell>
          <cell r="F238">
            <v>0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C239">
            <v>0</v>
          </cell>
          <cell r="D239">
            <v>1</v>
          </cell>
          <cell r="E239" t="str">
            <v>LOT</v>
          </cell>
          <cell r="F239">
            <v>0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C240">
            <v>0</v>
          </cell>
          <cell r="D240">
            <v>1</v>
          </cell>
          <cell r="E240" t="str">
            <v>LOT</v>
          </cell>
          <cell r="F240">
            <v>0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C241">
            <v>0</v>
          </cell>
          <cell r="D241">
            <v>1</v>
          </cell>
          <cell r="E241" t="str">
            <v>LOT</v>
          </cell>
          <cell r="F241">
            <v>0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C242">
            <v>0</v>
          </cell>
          <cell r="D242">
            <v>1</v>
          </cell>
          <cell r="E242" t="str">
            <v>LOT</v>
          </cell>
          <cell r="F242">
            <v>0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C243">
            <v>0</v>
          </cell>
          <cell r="D243">
            <v>1</v>
          </cell>
          <cell r="E243" t="str">
            <v>LOT</v>
          </cell>
          <cell r="F243">
            <v>0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C246">
            <v>0</v>
          </cell>
          <cell r="D246">
            <v>1</v>
          </cell>
          <cell r="E246" t="str">
            <v>SET</v>
          </cell>
          <cell r="F246">
            <v>0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C247">
            <v>0</v>
          </cell>
          <cell r="D247">
            <v>1</v>
          </cell>
          <cell r="E247" t="str">
            <v>SET</v>
          </cell>
          <cell r="F247">
            <v>0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C248">
            <v>0</v>
          </cell>
          <cell r="D248">
            <v>1</v>
          </cell>
          <cell r="E248" t="str">
            <v>SET</v>
          </cell>
          <cell r="F248">
            <v>0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C249">
            <v>0</v>
          </cell>
          <cell r="D249">
            <v>1</v>
          </cell>
          <cell r="E249" t="str">
            <v>SET</v>
          </cell>
          <cell r="F249">
            <v>0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C250">
            <v>0</v>
          </cell>
          <cell r="D250">
            <v>1</v>
          </cell>
          <cell r="E250" t="str">
            <v>SET</v>
          </cell>
          <cell r="F250">
            <v>0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C251">
            <v>0</v>
          </cell>
          <cell r="D251">
            <v>1</v>
          </cell>
          <cell r="E251" t="str">
            <v>SET</v>
          </cell>
          <cell r="F251">
            <v>0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C252">
            <v>0</v>
          </cell>
          <cell r="D252">
            <v>1</v>
          </cell>
          <cell r="E252" t="str">
            <v>SET</v>
          </cell>
          <cell r="F252">
            <v>0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C253">
            <v>0</v>
          </cell>
          <cell r="D253">
            <v>1</v>
          </cell>
          <cell r="E253" t="str">
            <v>SET</v>
          </cell>
          <cell r="F253">
            <v>0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C254">
            <v>0</v>
          </cell>
          <cell r="D254">
            <v>1</v>
          </cell>
          <cell r="E254" t="str">
            <v>SET</v>
          </cell>
          <cell r="F254">
            <v>0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C255">
            <v>0</v>
          </cell>
          <cell r="D255">
            <v>1</v>
          </cell>
          <cell r="E255" t="str">
            <v>SET</v>
          </cell>
          <cell r="F255">
            <v>0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C256">
            <v>0</v>
          </cell>
          <cell r="D256">
            <v>1</v>
          </cell>
          <cell r="E256" t="str">
            <v>SET</v>
          </cell>
          <cell r="F256">
            <v>0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C257">
            <v>0</v>
          </cell>
          <cell r="D257">
            <v>1</v>
          </cell>
          <cell r="E257" t="str">
            <v>SET</v>
          </cell>
          <cell r="F257">
            <v>0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C258">
            <v>0</v>
          </cell>
          <cell r="D258">
            <v>1</v>
          </cell>
          <cell r="E258" t="str">
            <v>SET</v>
          </cell>
          <cell r="F258">
            <v>0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C259">
            <v>0</v>
          </cell>
          <cell r="D259">
            <v>1</v>
          </cell>
          <cell r="E259" t="str">
            <v>SET</v>
          </cell>
          <cell r="F259">
            <v>0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C260">
            <v>0</v>
          </cell>
          <cell r="D260">
            <v>1</v>
          </cell>
          <cell r="E260" t="str">
            <v>SET</v>
          </cell>
          <cell r="F260">
            <v>0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C261">
            <v>0</v>
          </cell>
          <cell r="D261">
            <v>1</v>
          </cell>
          <cell r="E261" t="str">
            <v>SET</v>
          </cell>
          <cell r="F261">
            <v>0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C262">
            <v>0</v>
          </cell>
          <cell r="D262">
            <v>1</v>
          </cell>
          <cell r="E262" t="str">
            <v>SET</v>
          </cell>
          <cell r="F262">
            <v>0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C263">
            <v>0</v>
          </cell>
          <cell r="D263">
            <v>1</v>
          </cell>
          <cell r="E263" t="str">
            <v>SET</v>
          </cell>
          <cell r="F263">
            <v>0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C264">
            <v>0</v>
          </cell>
          <cell r="D264">
            <v>1</v>
          </cell>
          <cell r="E264" t="str">
            <v>SET</v>
          </cell>
          <cell r="F264">
            <v>0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C265">
            <v>0</v>
          </cell>
          <cell r="D265">
            <v>1</v>
          </cell>
          <cell r="E265" t="str">
            <v>SET</v>
          </cell>
          <cell r="F265">
            <v>0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C266">
            <v>0</v>
          </cell>
          <cell r="D266">
            <v>1</v>
          </cell>
          <cell r="E266" t="str">
            <v>개</v>
          </cell>
          <cell r="F266">
            <v>0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C267">
            <v>0</v>
          </cell>
          <cell r="D267">
            <v>1</v>
          </cell>
          <cell r="E267" t="str">
            <v>개</v>
          </cell>
          <cell r="F267">
            <v>0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C268">
            <v>0</v>
          </cell>
          <cell r="D268">
            <v>1</v>
          </cell>
          <cell r="E268" t="str">
            <v>개</v>
          </cell>
          <cell r="F268">
            <v>0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C269">
            <v>0</v>
          </cell>
          <cell r="D269">
            <v>1</v>
          </cell>
          <cell r="E269" t="str">
            <v>개</v>
          </cell>
          <cell r="F269">
            <v>0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C270">
            <v>0</v>
          </cell>
          <cell r="D270">
            <v>1</v>
          </cell>
          <cell r="E270" t="str">
            <v>개</v>
          </cell>
          <cell r="F270">
            <v>0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C272">
            <v>0</v>
          </cell>
          <cell r="D272">
            <v>1</v>
          </cell>
          <cell r="E272" t="str">
            <v>SET</v>
          </cell>
          <cell r="F272">
            <v>0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C273">
            <v>0</v>
          </cell>
          <cell r="D273">
            <v>1</v>
          </cell>
          <cell r="E273" t="str">
            <v>SET</v>
          </cell>
          <cell r="F273">
            <v>0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C274">
            <v>0</v>
          </cell>
          <cell r="D274">
            <v>1</v>
          </cell>
          <cell r="E274" t="str">
            <v>SET</v>
          </cell>
          <cell r="F274">
            <v>0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C275">
            <v>0</v>
          </cell>
          <cell r="D275">
            <v>1</v>
          </cell>
          <cell r="E275" t="str">
            <v>SET</v>
          </cell>
          <cell r="F275">
            <v>0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C276">
            <v>0</v>
          </cell>
          <cell r="D276">
            <v>1</v>
          </cell>
          <cell r="E276" t="str">
            <v>SET</v>
          </cell>
          <cell r="F276">
            <v>0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C277">
            <v>0</v>
          </cell>
          <cell r="D277">
            <v>1</v>
          </cell>
          <cell r="E277" t="str">
            <v>SET</v>
          </cell>
          <cell r="F277">
            <v>0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C278">
            <v>0</v>
          </cell>
          <cell r="D278">
            <v>1</v>
          </cell>
          <cell r="E278" t="str">
            <v>SET</v>
          </cell>
          <cell r="F278">
            <v>0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C279">
            <v>0</v>
          </cell>
          <cell r="D279">
            <v>1</v>
          </cell>
          <cell r="E279" t="str">
            <v>SET</v>
          </cell>
          <cell r="F279">
            <v>0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C280">
            <v>0</v>
          </cell>
          <cell r="D280">
            <v>1</v>
          </cell>
          <cell r="E280" t="str">
            <v>SET</v>
          </cell>
          <cell r="F280">
            <v>0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C284">
            <v>0</v>
          </cell>
          <cell r="D284">
            <v>1</v>
          </cell>
          <cell r="E284" t="str">
            <v>SET</v>
          </cell>
          <cell r="F284">
            <v>0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C285">
            <v>0</v>
          </cell>
          <cell r="D285">
            <v>1</v>
          </cell>
          <cell r="E285" t="str">
            <v>SET</v>
          </cell>
          <cell r="F285">
            <v>0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C286">
            <v>0</v>
          </cell>
          <cell r="D286">
            <v>1</v>
          </cell>
          <cell r="E286" t="str">
            <v>SET</v>
          </cell>
          <cell r="F286">
            <v>0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C287">
            <v>0</v>
          </cell>
          <cell r="D287">
            <v>1</v>
          </cell>
          <cell r="E287" t="str">
            <v>SET</v>
          </cell>
          <cell r="F287">
            <v>0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C288">
            <v>0</v>
          </cell>
          <cell r="D288">
            <v>1</v>
          </cell>
          <cell r="E288" t="str">
            <v>SET</v>
          </cell>
          <cell r="F288">
            <v>0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C289">
            <v>0</v>
          </cell>
          <cell r="D289">
            <v>1</v>
          </cell>
          <cell r="E289" t="str">
            <v>SET</v>
          </cell>
          <cell r="F289">
            <v>0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C290">
            <v>0</v>
          </cell>
          <cell r="D290">
            <v>1</v>
          </cell>
          <cell r="E290" t="str">
            <v>SET</v>
          </cell>
          <cell r="F290">
            <v>0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C291">
            <v>0</v>
          </cell>
          <cell r="D291">
            <v>1</v>
          </cell>
          <cell r="E291" t="str">
            <v>SET</v>
          </cell>
          <cell r="F291">
            <v>0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C292">
            <v>0</v>
          </cell>
          <cell r="D292">
            <v>1</v>
          </cell>
          <cell r="E292" t="str">
            <v>SET</v>
          </cell>
          <cell r="F292">
            <v>0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C293">
            <v>0</v>
          </cell>
          <cell r="D293">
            <v>1</v>
          </cell>
          <cell r="E293" t="str">
            <v>SET</v>
          </cell>
          <cell r="F293">
            <v>0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C294">
            <v>0</v>
          </cell>
          <cell r="D294">
            <v>1</v>
          </cell>
          <cell r="E294" t="str">
            <v>SET</v>
          </cell>
          <cell r="F294">
            <v>0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C295">
            <v>0</v>
          </cell>
          <cell r="D295">
            <v>1</v>
          </cell>
          <cell r="E295" t="str">
            <v>SET</v>
          </cell>
          <cell r="F295">
            <v>0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C298">
            <v>0</v>
          </cell>
          <cell r="D298">
            <v>1</v>
          </cell>
          <cell r="E298" t="str">
            <v>SET</v>
          </cell>
          <cell r="F298">
            <v>0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C299">
            <v>0</v>
          </cell>
          <cell r="D299">
            <v>1</v>
          </cell>
          <cell r="E299" t="str">
            <v>SET</v>
          </cell>
          <cell r="F299">
            <v>0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C300">
            <v>0</v>
          </cell>
          <cell r="D300">
            <v>1</v>
          </cell>
          <cell r="E300" t="str">
            <v>SET</v>
          </cell>
          <cell r="F300">
            <v>0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C301">
            <v>0</v>
          </cell>
          <cell r="D301">
            <v>1</v>
          </cell>
          <cell r="E301" t="str">
            <v>SET</v>
          </cell>
          <cell r="F301">
            <v>0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C302">
            <v>0</v>
          </cell>
          <cell r="D302">
            <v>1</v>
          </cell>
          <cell r="E302" t="str">
            <v>SET</v>
          </cell>
          <cell r="F302">
            <v>0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C303">
            <v>0</v>
          </cell>
          <cell r="D303">
            <v>1</v>
          </cell>
          <cell r="E303" t="str">
            <v>SET</v>
          </cell>
          <cell r="F303">
            <v>0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C304">
            <v>0</v>
          </cell>
          <cell r="D304">
            <v>1</v>
          </cell>
          <cell r="E304" t="str">
            <v>SET</v>
          </cell>
          <cell r="F304">
            <v>0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C305">
            <v>0</v>
          </cell>
          <cell r="D305">
            <v>1</v>
          </cell>
          <cell r="E305" t="str">
            <v>개</v>
          </cell>
          <cell r="F305">
            <v>0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C306">
            <v>0</v>
          </cell>
          <cell r="D306">
            <v>1</v>
          </cell>
          <cell r="E306" t="str">
            <v>SET</v>
          </cell>
          <cell r="F306">
            <v>0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C307">
            <v>0</v>
          </cell>
          <cell r="D307">
            <v>1</v>
          </cell>
          <cell r="E307" t="str">
            <v>SET</v>
          </cell>
          <cell r="F307">
            <v>0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C308">
            <v>0</v>
          </cell>
          <cell r="D308">
            <v>1</v>
          </cell>
          <cell r="E308" t="str">
            <v>SET</v>
          </cell>
          <cell r="F308">
            <v>0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C309">
            <v>0</v>
          </cell>
          <cell r="D309">
            <v>1</v>
          </cell>
          <cell r="E309" t="str">
            <v>SET</v>
          </cell>
          <cell r="F309">
            <v>0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C310">
            <v>0</v>
          </cell>
          <cell r="D310">
            <v>1</v>
          </cell>
          <cell r="E310" t="str">
            <v>SET</v>
          </cell>
          <cell r="F310">
            <v>0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C311">
            <v>0</v>
          </cell>
          <cell r="D311">
            <v>1</v>
          </cell>
          <cell r="E311" t="str">
            <v>BOX</v>
          </cell>
          <cell r="F311">
            <v>0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C312">
            <v>0</v>
          </cell>
          <cell r="D312">
            <v>1</v>
          </cell>
          <cell r="E312" t="str">
            <v>BOX</v>
          </cell>
          <cell r="F312">
            <v>0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C313">
            <v>0</v>
          </cell>
          <cell r="D313">
            <v>1</v>
          </cell>
          <cell r="E313" t="str">
            <v>SET</v>
          </cell>
          <cell r="F313">
            <v>0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C314">
            <v>0</v>
          </cell>
          <cell r="D314">
            <v>1</v>
          </cell>
          <cell r="E314" t="str">
            <v>SET</v>
          </cell>
          <cell r="F314">
            <v>0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C315">
            <v>0</v>
          </cell>
          <cell r="D315">
            <v>1</v>
          </cell>
          <cell r="E315" t="str">
            <v>식</v>
          </cell>
          <cell r="F315">
            <v>0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C316">
            <v>0</v>
          </cell>
          <cell r="D316">
            <v>1</v>
          </cell>
          <cell r="E316" t="str">
            <v>식</v>
          </cell>
          <cell r="F316">
            <v>0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C317">
            <v>0</v>
          </cell>
          <cell r="D317">
            <v>1</v>
          </cell>
          <cell r="E317" t="str">
            <v>식</v>
          </cell>
          <cell r="F317">
            <v>0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C318">
            <v>0</v>
          </cell>
          <cell r="D318">
            <v>1</v>
          </cell>
          <cell r="E318" t="str">
            <v>식</v>
          </cell>
          <cell r="F318">
            <v>0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F326">
            <v>0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F327">
            <v>0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F328">
            <v>0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F329">
            <v>0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F330">
            <v>0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F331">
            <v>0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F332">
            <v>0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F333">
            <v>0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F334">
            <v>0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F335">
            <v>0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F336">
            <v>0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F337">
            <v>0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C338">
            <v>0</v>
          </cell>
          <cell r="D338">
            <v>1</v>
          </cell>
          <cell r="E338" t="str">
            <v>EA</v>
          </cell>
          <cell r="F338">
            <v>0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F339">
            <v>0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C340">
            <v>0</v>
          </cell>
          <cell r="D340">
            <v>1</v>
          </cell>
          <cell r="E340" t="str">
            <v>EA</v>
          </cell>
          <cell r="F340">
            <v>0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C341">
            <v>0</v>
          </cell>
          <cell r="D341">
            <v>1</v>
          </cell>
          <cell r="E341" t="str">
            <v>EA</v>
          </cell>
          <cell r="F341">
            <v>0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F342">
            <v>0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C343">
            <v>0</v>
          </cell>
          <cell r="D343">
            <v>1</v>
          </cell>
          <cell r="E343" t="str">
            <v>EA</v>
          </cell>
          <cell r="F343">
            <v>0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F344">
            <v>0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F345">
            <v>0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F346">
            <v>0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F347">
            <v>0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C348">
            <v>0</v>
          </cell>
          <cell r="D348">
            <v>1</v>
          </cell>
          <cell r="E348" t="str">
            <v>EA</v>
          </cell>
          <cell r="F348">
            <v>0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F349">
            <v>0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F350">
            <v>0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F351">
            <v>0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F352">
            <v>0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F353">
            <v>0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F354">
            <v>0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C355">
            <v>0</v>
          </cell>
          <cell r="D355">
            <v>1</v>
          </cell>
          <cell r="E355" t="str">
            <v>EA</v>
          </cell>
          <cell r="F355">
            <v>0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C356">
            <v>0</v>
          </cell>
          <cell r="D356">
            <v>1</v>
          </cell>
          <cell r="E356" t="str">
            <v>EA</v>
          </cell>
          <cell r="F356">
            <v>0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F359">
            <v>0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F360">
            <v>0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C361">
            <v>0</v>
          </cell>
          <cell r="D361">
            <v>1</v>
          </cell>
          <cell r="E361" t="str">
            <v>SET</v>
          </cell>
          <cell r="F361">
            <v>0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C362">
            <v>0</v>
          </cell>
          <cell r="D362">
            <v>1</v>
          </cell>
          <cell r="E362" t="str">
            <v>SET</v>
          </cell>
          <cell r="F362">
            <v>0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</sheetNames>
    <sheetDataSet>
      <sheetData sheetId="0"/>
      <sheetData sheetId="1"/>
      <sheetData sheetId="2"/>
      <sheetData sheetId="3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기계경비(시간당)"/>
      <sheetName val="램머"/>
      <sheetName val="변압기 및 발전기 용량"/>
      <sheetName val="단가"/>
      <sheetName val="일위대가목차"/>
      <sheetName val="단가조사"/>
      <sheetName val="토적단위"/>
      <sheetName val="토목"/>
      <sheetName val="Macro1"/>
      <sheetName val="단가일람"/>
      <sheetName val="단위량당중기"/>
      <sheetName val="노임단가"/>
      <sheetName val="소방"/>
      <sheetName val="일용노임단가"/>
      <sheetName val="고분전시관"/>
      <sheetName val="설비"/>
      <sheetName val="단가산출"/>
      <sheetName val="대,유,램"/>
      <sheetName val="공종목록표"/>
      <sheetName val="Sheet1"/>
      <sheetName val="일위대가"/>
      <sheetName val="투찰추정"/>
      <sheetName val="DATA"/>
      <sheetName val="데이타"/>
      <sheetName val="단위목록"/>
      <sheetName val="평균터파기고(1-2,ASP)"/>
      <sheetName val="참조자료"/>
      <sheetName val="노임"/>
      <sheetName val="일위목록"/>
      <sheetName val="내역"/>
      <sheetName val="DATA1"/>
      <sheetName val="CABLE SIZE-1"/>
      <sheetName val="9509"/>
      <sheetName val="터파기및재료"/>
      <sheetName val="전기일위대가"/>
      <sheetName val="plan&amp;section of foundation"/>
      <sheetName val="design criteria"/>
      <sheetName val="Mc1"/>
      <sheetName val="물가대비표"/>
      <sheetName val="요율"/>
      <sheetName val="일위대가(출입)"/>
      <sheetName val="노무비"/>
      <sheetName val="백암비스타내역"/>
      <sheetName val="조견표"/>
      <sheetName val="교대(A1-A2)"/>
      <sheetName val="일위대가(4층원격)"/>
      <sheetName val="건축내역"/>
      <sheetName val="단가조사서"/>
      <sheetName val="철거산출근거"/>
      <sheetName val="48단가"/>
      <sheetName val="49단가"/>
      <sheetName val="삼원"/>
      <sheetName val="그린"/>
      <sheetName val="한창-을"/>
      <sheetName val="품셈"/>
      <sheetName val="수량산출"/>
      <sheetName val="ABUT수량-A1"/>
      <sheetName val="사각1,특1호"/>
      <sheetName val="2공구산출내역"/>
      <sheetName val="9811"/>
      <sheetName val="단가(1)"/>
      <sheetName val="참조-(1)"/>
      <sheetName val="수지예산"/>
      <sheetName val="공통단가"/>
      <sheetName val="운반비"/>
      <sheetName val="단가비교표"/>
      <sheetName val="일(보일러)"/>
      <sheetName val="투찰금액"/>
      <sheetName val="웅진교-S2"/>
      <sheetName val="쌍송교"/>
      <sheetName val="품셈표"/>
      <sheetName val="이토변실(A3-LINE)"/>
      <sheetName val="내역서(기성청구)"/>
      <sheetName val="직노"/>
      <sheetName val="참조 (2)"/>
      <sheetName val="도급내역"/>
      <sheetName val="단가(기자재)"/>
      <sheetName val="일위"/>
      <sheetName val="일집"/>
      <sheetName val="직접인건비"/>
      <sheetName val="EQ-R1"/>
      <sheetName val="NOMUBI"/>
      <sheetName val="전선 및 전선관"/>
      <sheetName val="1.설계기준 "/>
      <sheetName val="횡배수관집현황(2공구)"/>
      <sheetName val="전직종(노임단가)"/>
      <sheetName val="Y-WORK"/>
      <sheetName val="내역서"/>
      <sheetName val="현장관리비"/>
      <sheetName val="단위수량"/>
      <sheetName val="일위대가(가설)"/>
      <sheetName val="산근목록"/>
      <sheetName val="중기목록"/>
      <sheetName val="호표목록"/>
      <sheetName val="입찰안"/>
      <sheetName val="수량집계표(舊)"/>
      <sheetName val="화재 탐지 설비"/>
      <sheetName val="의왕내역"/>
      <sheetName val="단가 "/>
      <sheetName val="일위총괄표"/>
      <sheetName val="인건비(VOICE)"/>
      <sheetName val="판"/>
      <sheetName val="96노임기준"/>
      <sheetName val="내역서2안"/>
      <sheetName val="소비자가"/>
      <sheetName val="70%"/>
      <sheetName val="산출내역서"/>
      <sheetName val="수량"/>
      <sheetName val="설계서을"/>
      <sheetName val="(암정)관급"/>
      <sheetName val="단  가  대  비  표"/>
      <sheetName val="일  위  대  가  목  록"/>
      <sheetName val="자재단가"/>
      <sheetName val="자  재"/>
      <sheetName val="건축외주"/>
      <sheetName val="7단가"/>
      <sheetName val="조명율표"/>
      <sheetName val="코드표"/>
      <sheetName val="sheet1 _2_"/>
      <sheetName val="자료"/>
      <sheetName val="취합표"/>
      <sheetName val="물량산출"/>
      <sheetName val="45,46"/>
      <sheetName val="조경일람"/>
      <sheetName val="2000,9월 일위"/>
      <sheetName val="#REF"/>
      <sheetName val="토적표"/>
      <sheetName val="수목표준대가"/>
      <sheetName val="교대(A1)"/>
      <sheetName val="B LINE"/>
      <sheetName val="목차"/>
      <sheetName val="기본자료"/>
      <sheetName val="공사자료입력"/>
      <sheetName val="FCR양식(1)"/>
      <sheetName val="실행예산서"/>
      <sheetName val="음성방향"/>
      <sheetName val="토사(PE)"/>
      <sheetName val="기계설비-내역서"/>
      <sheetName val="내역서(설비+소방)"/>
      <sheetName val="일위대가표"/>
      <sheetName val="자재일람"/>
      <sheetName val="집계표"/>
      <sheetName val="2000년1차"/>
      <sheetName val="제출내역 (2)"/>
      <sheetName val="DAN"/>
      <sheetName val="백호우계수"/>
      <sheetName val="설비(제출)"/>
      <sheetName val="견적조건"/>
      <sheetName val="기본단가"/>
      <sheetName val="암거치수표"/>
      <sheetName val="재료집계표빽업"/>
      <sheetName val="암거수리계산서"/>
      <sheetName val="◀암거수리계산조서"/>
      <sheetName val="최종단면▶"/>
      <sheetName val="◀평균높이▶"/>
      <sheetName val="단가대비표(계측)"/>
      <sheetName val="Noname 1"/>
      <sheetName val="품셈TABLE"/>
      <sheetName val="수목데이타 "/>
      <sheetName val="서식"/>
      <sheetName val="재료표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노무비단가"/>
      <sheetName val="단가표 (2)"/>
      <sheetName val="내역서 을지"/>
      <sheetName val="세부내역"/>
      <sheetName val="여과지동"/>
      <sheetName val="기초자료"/>
      <sheetName val="Sheet1 (2)"/>
      <sheetName val="견적서"/>
      <sheetName val="견적"/>
      <sheetName val="일위_파일"/>
      <sheetName val="단가비교"/>
      <sheetName val="일위목차"/>
      <sheetName val=""/>
      <sheetName val="단가대비표"/>
      <sheetName val="단가표"/>
      <sheetName val="CATV"/>
      <sheetName val="단"/>
      <sheetName val="실행"/>
      <sheetName val="APT"/>
      <sheetName val="사업성분석"/>
      <sheetName val="면적표"/>
      <sheetName val="연결임시"/>
      <sheetName val="골조시행"/>
      <sheetName val="부대내역"/>
      <sheetName val="토목주소"/>
      <sheetName val="경산"/>
      <sheetName val="총괄내역서"/>
      <sheetName val="2차공사"/>
      <sheetName val="예측단가간지"/>
      <sheetName val="Baby일위대가"/>
      <sheetName val="Sheet3"/>
      <sheetName val="본체"/>
      <sheetName val="실행철강하도"/>
      <sheetName val="일위대가(1)"/>
      <sheetName val="청주(철골발주의뢰서)"/>
      <sheetName val="교각1"/>
      <sheetName val="DATA 입력부"/>
      <sheetName val="CON'C"/>
      <sheetName val="단가산출서"/>
      <sheetName val="wall"/>
      <sheetName val="정렬"/>
      <sheetName val="관리,공감"/>
      <sheetName val="암거단위-1련"/>
      <sheetName val="SORCE1"/>
      <sheetName val="단위중량"/>
      <sheetName val="기자재비"/>
      <sheetName val="횡 연장"/>
      <sheetName val="요약&amp;결과"/>
      <sheetName val="공조기"/>
      <sheetName val="공조기휀"/>
      <sheetName val="AHU집계"/>
      <sheetName val="을지"/>
      <sheetName val="DATE"/>
      <sheetName val="1.설계조건"/>
      <sheetName val="22단가(철거)"/>
      <sheetName val="22단가"/>
      <sheetName val="Data&amp;Result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갑"/>
      <sheetName val="설계내역일위"/>
      <sheetName val="설계내역일위(당초)"/>
      <sheetName val="중기목록"/>
      <sheetName val="폐기물운반"/>
      <sheetName val="노임"/>
      <sheetName val="단가대비표"/>
      <sheetName val="중기단가"/>
      <sheetName val="수량집계"/>
      <sheetName val="수량-가동AB"/>
      <sheetName val="수량-고정AB"/>
      <sheetName val="수량-C"/>
      <sheetName val="적용기준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>
        <row r="4">
          <cell r="D4">
            <v>40920</v>
          </cell>
        </row>
        <row r="6">
          <cell r="D6">
            <v>63900</v>
          </cell>
        </row>
        <row r="10">
          <cell r="D10">
            <v>56840</v>
          </cell>
        </row>
        <row r="20">
          <cell r="D20">
            <v>59780</v>
          </cell>
        </row>
        <row r="21">
          <cell r="D21">
            <v>66690</v>
          </cell>
        </row>
        <row r="22">
          <cell r="D22">
            <v>72860</v>
          </cell>
        </row>
        <row r="23">
          <cell r="D23">
            <v>56590</v>
          </cell>
        </row>
      </sheetData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내역서"/>
      <sheetName val="2공구산출내역"/>
      <sheetName val="비전경영계획"/>
      <sheetName val="70%"/>
      <sheetName val="도급FORM"/>
      <sheetName val="단가표"/>
      <sheetName val="시작4"/>
      <sheetName val="단가산출서"/>
      <sheetName val="환율"/>
      <sheetName val="노임단가"/>
      <sheetName val="ABUT수량-A1"/>
      <sheetName val="기자재비"/>
      <sheetName val="데리네이타현황"/>
      <sheetName val="단위수량"/>
      <sheetName val="복주식단위수량"/>
      <sheetName val="제경비(전체)"/>
      <sheetName val="mcc일위대가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Y-WORK"/>
      <sheetName val="SLAB"/>
      <sheetName val="구리토평1전기"/>
      <sheetName val="웅진교-S2"/>
      <sheetName val="익산"/>
      <sheetName val="준검 내역서"/>
      <sheetName val="인부노임"/>
      <sheetName val="단가일람"/>
      <sheetName val="도로경계블럭단위수량"/>
      <sheetName val="도로경계블럭단위토공"/>
      <sheetName val="L형측구단위수량"/>
      <sheetName val="L형측구연장조서"/>
      <sheetName val="직노"/>
      <sheetName val="출력은 금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일위대가"/>
      <sheetName val="일위대가(4층원격)"/>
      <sheetName val="쌍송교"/>
      <sheetName val="70%"/>
      <sheetName val="노임목록"/>
      <sheetName val="중기목록"/>
      <sheetName val="자재목록"/>
      <sheetName val="데리네이타현황"/>
      <sheetName val="용산1수량"/>
      <sheetName val="대창(함평)"/>
      <sheetName val="대창(장성)"/>
      <sheetName val="대창(함평)-창열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기자재비"/>
      <sheetName val="Sheet3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 전력간선공사"/>
      <sheetName val="동력및계장공사"/>
      <sheetName val="전등설비공사"/>
      <sheetName val="지하기계실 제어반 이설공사"/>
      <sheetName val="원가계산서 "/>
      <sheetName val="전선 및 전선관"/>
      <sheetName val="물량 집계표(변경)"/>
      <sheetName val="wall"/>
      <sheetName val="전국현황"/>
      <sheetName val="입찰안"/>
      <sheetName val="건축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"/>
      <sheetName val="옥외 전력간선공사"/>
      <sheetName val="전차선로 물량표"/>
      <sheetName val="입찰안"/>
      <sheetName val="전선 및 전선관"/>
      <sheetName val="N賃率-職"/>
      <sheetName val="부대내역"/>
      <sheetName val="가로등내역서"/>
      <sheetName val="단가산출"/>
      <sheetName val="분당전기"/>
      <sheetName val="원가계산서 "/>
      <sheetName val="쌍송교"/>
      <sheetName val="램머"/>
      <sheetName val="기계경비(시간당)"/>
      <sheetName val="98지급계획"/>
      <sheetName val="1차 내역서"/>
      <sheetName val="간선계산"/>
      <sheetName val="패널"/>
      <sheetName val="부대공"/>
      <sheetName val="포장공"/>
      <sheetName val="토공"/>
      <sheetName val="건물"/>
      <sheetName val="1.설계기준"/>
      <sheetName val="工관리비율"/>
      <sheetName val="工완성공사율"/>
      <sheetName val="중기사용료산출근거"/>
      <sheetName val="단가 및 재료비"/>
      <sheetName val="전기일위대가"/>
      <sheetName val="명일작업계획 (3)"/>
      <sheetName val="수로단위수량"/>
      <sheetName val="산출"/>
      <sheetName val="내역"/>
      <sheetName val="2000시행총괄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DATA"/>
      <sheetName val="데이타"/>
      <sheetName val="ELECTRIC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END LOSS"/>
      <sheetName val="LIST"/>
      <sheetName val="MOTOR"/>
      <sheetName val="2공구산출내역"/>
      <sheetName val="Baby일위대가"/>
      <sheetName val="교각1"/>
      <sheetName val="용수개거 내역수량집계표"/>
      <sheetName val="CTEMCOST"/>
      <sheetName val="배관배선 단가조사"/>
      <sheetName val="터파기및재료"/>
      <sheetName val="INPUT"/>
      <sheetName val="노임단가"/>
      <sheetName val="손익분석"/>
      <sheetName val="200"/>
      <sheetName val="설비2차"/>
      <sheetName val="자재단가"/>
      <sheetName val="guard(mac)"/>
      <sheetName val="말뚝물량"/>
      <sheetName val="49일위"/>
      <sheetName val="48일위"/>
      <sheetName val="덤프트럭계수"/>
      <sheetName val="이식운반"/>
      <sheetName val="단가대비표"/>
      <sheetName val="SAMPLE"/>
      <sheetName val="직노"/>
      <sheetName val="갑지"/>
      <sheetName val="집계표"/>
      <sheetName val="3.내역서"/>
      <sheetName val="내역서"/>
      <sheetName val="정산"/>
      <sheetName val="자재표"/>
      <sheetName val="수량산출"/>
      <sheetName val="프랜트면허"/>
      <sheetName val="토목주소"/>
      <sheetName val="수목표준대가"/>
      <sheetName val="전국현황"/>
      <sheetName val="BOX전기내역"/>
      <sheetName val="Sheet1"/>
      <sheetName val="일위대가"/>
      <sheetName val="1안"/>
      <sheetName val="J直材4"/>
      <sheetName val="주소"/>
      <sheetName val="재집"/>
      <sheetName val="직재"/>
      <sheetName val="빌딩 안내"/>
      <sheetName val="연부97-1"/>
      <sheetName val="갑지1"/>
      <sheetName val="당사"/>
      <sheetName val="문학간접"/>
      <sheetName val="물가대비표"/>
      <sheetName val="요율"/>
      <sheetName val="#REF"/>
      <sheetName val="설비"/>
      <sheetName val="자재목록"/>
      <sheetName val="고압큐비클"/>
      <sheetName val="Macro1"/>
      <sheetName val="일위대가(출입)"/>
      <sheetName val="설계명세서"/>
      <sheetName val="공리공제"/>
      <sheetName val="공문"/>
      <sheetName val="건축공사 집계표"/>
      <sheetName val="골조"/>
      <sheetName val="설계조건"/>
      <sheetName val="토목"/>
      <sheetName val="wall"/>
      <sheetName val="ABUT수량-A1"/>
      <sheetName val="금액내역서"/>
      <sheetName val="실행내역서"/>
      <sheetName val="기자재비"/>
      <sheetName val="시설물기초"/>
      <sheetName val="조도계산(가로등NEW)"/>
      <sheetName val="조명율데이타"/>
      <sheetName val="70%"/>
      <sheetName val="I一般比"/>
      <sheetName val="중기손료"/>
      <sheetName val="기초단가"/>
      <sheetName val="용산1(해보)"/>
      <sheetName val="일위목록"/>
      <sheetName val="수량집계"/>
      <sheetName val="잡비계산"/>
      <sheetName val="도로단위당"/>
      <sheetName val="전기변내역"/>
      <sheetName val="단가표"/>
      <sheetName val="첨부1-1"/>
      <sheetName val="캔개발배경"/>
      <sheetName val="시장"/>
      <sheetName val="일정표"/>
      <sheetName val="등타입"/>
      <sheetName val="내역5"/>
      <sheetName val="일위대가(가설)"/>
      <sheetName val="DATE"/>
      <sheetName val="수정"/>
      <sheetName val="공통가설"/>
      <sheetName val="통장출금액"/>
      <sheetName val="4-7.중앙전기실(노임단가)"/>
      <sheetName val="노임9월"/>
      <sheetName val="공내역"/>
      <sheetName val="DATA 입력란"/>
      <sheetName val="1. 설계조건 2.단면가정 3. 하중계산"/>
      <sheetName val="터널조도"/>
      <sheetName val="CABLE SIZE-1"/>
      <sheetName val="토적표"/>
      <sheetName val="철거산출근거"/>
      <sheetName val="Total"/>
      <sheetName val="내역서1999.8최종"/>
      <sheetName val="견적서"/>
      <sheetName val="토사(PE)"/>
      <sheetName val="물가자료"/>
      <sheetName val="데리네이타현황"/>
      <sheetName val="S1,3"/>
      <sheetName val="공사비증감"/>
      <sheetName val="값"/>
      <sheetName val="8설7발"/>
      <sheetName val="길어깨(현황)"/>
      <sheetName val="일위대가목록"/>
      <sheetName val="단가산출-기,교"/>
      <sheetName val="일위목록-기"/>
      <sheetName val="단가일람"/>
      <sheetName val="조경일람"/>
      <sheetName val="저수조"/>
      <sheetName val="급수 (LPM)"/>
      <sheetName val="Macro"/>
      <sheetName val="파일의이용"/>
      <sheetName val="골조시행"/>
      <sheetName val="9811"/>
      <sheetName val="건축내역"/>
      <sheetName val="변압기 및 발전기 용량"/>
      <sheetName val="대목"/>
      <sheetName val="표지"/>
      <sheetName val="설비내역서"/>
      <sheetName val="건축내역서"/>
      <sheetName val="전기내역서"/>
      <sheetName val="사업수지"/>
      <sheetName val="제경비"/>
      <sheetName val="명단"/>
      <sheetName val="인건비"/>
      <sheetName val="단가및재료비"/>
      <sheetName val="총괄내역서"/>
      <sheetName val="기계경비총괄표"/>
      <sheetName val="일위대가_현장"/>
      <sheetName val="자재단가표"/>
      <sheetName val="맨홀수량집계"/>
      <sheetName val="말뚝지지력산정"/>
      <sheetName val="우수공"/>
      <sheetName val="우각부보강"/>
      <sheetName val="WORK"/>
      <sheetName val="이토변실(A3-LINE)"/>
      <sheetName val="시점교대"/>
      <sheetName val="도급내역"/>
      <sheetName val="COST"/>
      <sheetName val="ITEM"/>
      <sheetName val="보차도경계석"/>
      <sheetName val="단가비교표"/>
      <sheetName val="백암비스타내역"/>
      <sheetName val="SLAB"/>
      <sheetName val="J형측구단위수량"/>
      <sheetName val="슬래브"/>
      <sheetName val="갑지(추정)"/>
      <sheetName val="BID"/>
      <sheetName val="1000 DB구축 부표"/>
      <sheetName val="단가최종"/>
      <sheetName val="대가목록"/>
      <sheetName val="계약원가"/>
      <sheetName val="49단가"/>
      <sheetName val="조견표"/>
      <sheetName val="노무비"/>
      <sheetName val="부안일위"/>
      <sheetName val="단가조사서"/>
      <sheetName val="일위대가 집계표"/>
      <sheetName val="공종구간"/>
      <sheetName val="자료"/>
      <sheetName val="부하계산서"/>
      <sheetName val="옥내등-형광등"/>
      <sheetName val="해외생산"/>
      <sheetName val="가설대가"/>
      <sheetName val="토공대가"/>
      <sheetName val="구조대가"/>
      <sheetName val="포설대가1"/>
      <sheetName val="부대대가"/>
      <sheetName val="일위대가표"/>
      <sheetName val="수목데이타 "/>
      <sheetName val="산출기초"/>
      <sheetName val="비사급자재산출내역서 "/>
      <sheetName val="준검 내역서"/>
      <sheetName val="효성CB 1P기초"/>
      <sheetName val="분전함신설"/>
      <sheetName val="접지1종"/>
      <sheetName val="하부철근수량"/>
      <sheetName val="구리토평1전기"/>
      <sheetName val="공사개요"/>
      <sheetName val="도급양식"/>
      <sheetName val="내역서2안"/>
      <sheetName val="CON'C"/>
      <sheetName val="22일위"/>
      <sheetName val="49수량"/>
      <sheetName val="총괄표"/>
      <sheetName val="내역-2"/>
      <sheetName val="익산"/>
      <sheetName val="Sheet3"/>
      <sheetName val="가공"/>
      <sheetName val="통로box전기"/>
      <sheetName val="청천내"/>
      <sheetName val="인원계획-미화"/>
      <sheetName val="공사비명세서"/>
      <sheetName val="삼동내역서적용수량"/>
      <sheetName val="Sheet5"/>
      <sheetName val="단중표"/>
      <sheetName val="수량산출서 갑지"/>
      <sheetName val="실행철강하도"/>
      <sheetName val="노임이"/>
      <sheetName val="Sheet1 (2)"/>
      <sheetName val="도급FORM"/>
      <sheetName val="자재"/>
      <sheetName val="96작생능"/>
      <sheetName val="예산내역"/>
      <sheetName val="총괄수지표"/>
      <sheetName val="제직재"/>
      <sheetName val="목록"/>
      <sheetName val="copy"/>
      <sheetName val="서식"/>
      <sheetName val="견적을지"/>
      <sheetName val="단가조정표"/>
      <sheetName val="b_balju_cho"/>
      <sheetName val="Sheet13"/>
      <sheetName val="단가산출서"/>
      <sheetName val="국별인원"/>
      <sheetName val="고창터널(고창방향)"/>
      <sheetName val="공정량산출내역서 "/>
      <sheetName val="48단가"/>
      <sheetName val="호표"/>
      <sheetName val="맨홀_공사비"/>
      <sheetName val="설계서을"/>
      <sheetName val="일위대가(4층원격)"/>
      <sheetName val="5.포리머산출서"/>
      <sheetName val="1.수인터널"/>
      <sheetName val="조명시설"/>
      <sheetName val="관급자재대"/>
      <sheetName val="대공종"/>
      <sheetName val="실행내역"/>
      <sheetName val="노임"/>
      <sheetName val="청주(철골발주의뢰서)"/>
      <sheetName val="전선_및_전선관"/>
      <sheetName val="식재일위대가"/>
      <sheetName val="인건비 "/>
      <sheetName val=""/>
      <sheetName val="투찰추정"/>
      <sheetName val="단"/>
      <sheetName val="전기BOX내역서"/>
      <sheetName val="조명율표"/>
      <sheetName val="도근좌표"/>
      <sheetName val="JUCKEYK"/>
      <sheetName val="토건"/>
      <sheetName val="신청서"/>
      <sheetName val="날개벽"/>
      <sheetName val="예산명세서"/>
      <sheetName val="자료입력"/>
      <sheetName val="건축원가"/>
      <sheetName val="소방"/>
      <sheetName val="설계예시"/>
      <sheetName val="카렌스센터계량기설치공사"/>
      <sheetName val="을지"/>
      <sheetName val="을"/>
      <sheetName val="1호인버트수량"/>
      <sheetName val="설계내역2"/>
      <sheetName val="중기조종사 단위단가"/>
      <sheetName val="유리"/>
      <sheetName val="투찰금액"/>
      <sheetName val="2000년1차"/>
      <sheetName val="일위대가-1"/>
      <sheetName val="토목검측서"/>
      <sheetName val="98수문일위"/>
      <sheetName val="단가산출2"/>
      <sheetName val="[분당전기.XLS][분당전기.XLS]A:\칠곡3\분당전기"/>
      <sheetName val="설계예산서"/>
      <sheetName val="예산내역서"/>
      <sheetName val="DATA1"/>
      <sheetName val="[분당전기.XLS][분당전기.XLS]A____3____2"/>
      <sheetName val="[분당전기.XLS][분당전기.XLS]A____3____3"/>
      <sheetName val="49-119"/>
      <sheetName val="1.설계조건"/>
      <sheetName val="표지1"/>
      <sheetName val="일위대가목차"/>
      <sheetName val="토목공사일반"/>
      <sheetName val="도급자재"/>
      <sheetName val=" 내역"/>
      <sheetName val="코드표"/>
      <sheetName val="실행내역 "/>
      <sheetName val="이름정의"/>
      <sheetName val="AV시스템"/>
      <sheetName val="세부내역서(소방)"/>
      <sheetName val="2004,상노임"/>
      <sheetName val="토공수량산출"/>
      <sheetName val="토적계산서"/>
      <sheetName val="Sheet15"/>
      <sheetName val="전기외주내역"/>
      <sheetName val="S&amp;R"/>
      <sheetName val="참조"/>
      <sheetName val="관세구분시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</sheetNames>
    <sheetDataSet>
      <sheetData sheetId="0"/>
      <sheetData sheetId="1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CHONG"/>
      <sheetName val="NAI"/>
      <sheetName val="IL"/>
      <sheetName val="IL-gi"/>
      <sheetName val="DAN"/>
      <sheetName val="SU_배관"/>
      <sheetName val="SU_배관공량"/>
      <sheetName val="SU_배관공량 (2)"/>
      <sheetName val="SU_토목"/>
      <sheetName val="조견표"/>
      <sheetName val="SU_지지대"/>
      <sheetName val="su_전기자재"/>
      <sheetName val="SU_전기공량"/>
      <sheetName val="SU_전기제작"/>
      <sheetName val="GI"/>
      <sheetName val="BU-gi"/>
      <sheetName val="요율표"/>
      <sheetName val="단가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  <sheetName val="단면가정"/>
      <sheetName val="NAI"/>
      <sheetName val="단가조사"/>
      <sheetName val="을"/>
      <sheetName val="wall"/>
      <sheetName val="Front"/>
      <sheetName val="수량산출"/>
      <sheetName val="DATE"/>
      <sheetName val="입찰안"/>
      <sheetName val="노무"/>
      <sheetName val="마산방향철근집계"/>
      <sheetName val="진주방향"/>
      <sheetName val="마산방향"/>
      <sheetName val="YESIL2"/>
      <sheetName val="인건비"/>
      <sheetName val="기둥(원형)"/>
      <sheetName val="CRUDE RE-bar"/>
      <sheetName val="1.우편집중내역서"/>
      <sheetName val="단락전류-A"/>
      <sheetName val="Y_WORK"/>
    </sheetNames>
    <sheetDataSet>
      <sheetData sheetId="0"/>
      <sheetData sheetId="1" refreshError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중기사용료산출근거"/>
      <sheetName val="단가 및 재료비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밸브설치"/>
      <sheetName val="A LINE"/>
      <sheetName val="단가조사"/>
      <sheetName val="Y-WORK"/>
      <sheetName val="차액보증"/>
      <sheetName val="일위대가표"/>
      <sheetName val="중앙선내역서"/>
      <sheetName val="Sheet1"/>
      <sheetName val="노임단가"/>
      <sheetName val="cable-data"/>
      <sheetName val="갑지(추정)"/>
      <sheetName val="INPUT"/>
      <sheetName val="일위대가"/>
      <sheetName val="전선 및 전선관"/>
      <sheetName val="경산"/>
      <sheetName val="일위(설)"/>
      <sheetName val="내역서"/>
      <sheetName val="일위대가(가설)"/>
      <sheetName val="투찰"/>
      <sheetName val="일위대가목차"/>
      <sheetName val="공통가설"/>
      <sheetName val="원가계산서"/>
      <sheetName val="수량산출"/>
      <sheetName val="변압기 및 발전기 용량"/>
      <sheetName val="건축내역"/>
      <sheetName val="공사비대비표B(토공)"/>
      <sheetName val="입찰안"/>
      <sheetName val="견적사양비교표"/>
      <sheetName val="원리금소스"/>
      <sheetName val="Data&amp;Result"/>
      <sheetName val="AS포장복구 "/>
      <sheetName val="가로등내역서"/>
      <sheetName val="노임 단가"/>
      <sheetName val="DG7"/>
      <sheetName val="#REF"/>
      <sheetName val="BID"/>
      <sheetName val="노임"/>
      <sheetName val="N賃率-職"/>
      <sheetName val="신공"/>
      <sheetName val="내역서적용수량"/>
      <sheetName val="1-4-2.관(약)"/>
      <sheetName val="내역서2안"/>
      <sheetName val="관급"/>
      <sheetName val="터파기및재료"/>
      <sheetName val="Macro(차단기)"/>
      <sheetName val="시설물기초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별표"/>
      <sheetName val="연결관연장"/>
      <sheetName val="단가산출"/>
      <sheetName val="1안"/>
      <sheetName val="70%"/>
      <sheetName val="한일양산"/>
      <sheetName val="기술조건"/>
      <sheetName val="맨홀수량산출"/>
      <sheetName val="집계"/>
      <sheetName val="NAI"/>
      <sheetName val="SLAB"/>
      <sheetName val="일위대가목록"/>
      <sheetName val="덤프트럭계수"/>
      <sheetName val="2공구산출내역"/>
      <sheetName val="일위"/>
      <sheetName val="원가"/>
      <sheetName val="Sheet5"/>
      <sheetName val="LOPCALC"/>
      <sheetName val="배관단가조사서"/>
      <sheetName val="BEND LOSS"/>
      <sheetName val="공량산출서"/>
      <sheetName val="일위산출"/>
      <sheetName val="전신환매도율"/>
      <sheetName val="단가조서"/>
      <sheetName val="일위대가목차(공통)"/>
      <sheetName val="배관단가조사서(침출수)"/>
      <sheetName val="설계서을"/>
      <sheetName val="6호기"/>
      <sheetName val="전기일위목록"/>
      <sheetName val="요율"/>
      <sheetName val="단가(1)"/>
      <sheetName val="단가"/>
      <sheetName val="쌍송교"/>
      <sheetName val="D"/>
      <sheetName val="원가계산서 "/>
      <sheetName val="설계서"/>
      <sheetName val="금액"/>
      <sheetName val="8.PILE  (돌출)"/>
      <sheetName val="주요자재집계표"/>
      <sheetName val="가설대가"/>
      <sheetName val="토공대가"/>
      <sheetName val="구조대가"/>
      <sheetName val="포설대가1"/>
      <sheetName val="부대대가"/>
      <sheetName val="sw1"/>
      <sheetName val="NOMUBI"/>
      <sheetName val="터널조도"/>
      <sheetName val="분전반"/>
      <sheetName val="코드표"/>
      <sheetName val="(4-2)열관류값-2"/>
      <sheetName val="공사내역"/>
      <sheetName val="(암정)관급"/>
      <sheetName val="설계예시"/>
      <sheetName val="정산"/>
      <sheetName val="단위수량산출"/>
      <sheetName val="단가일람"/>
      <sheetName val="조경일람"/>
      <sheetName val="인건-측정"/>
      <sheetName val="공사예산하조서(O.K)"/>
      <sheetName val="DATA"/>
      <sheetName val="데이타"/>
      <sheetName val="7단가"/>
      <sheetName val="L_RPTB02_01"/>
      <sheetName val="부대공"/>
      <sheetName val="포장공"/>
      <sheetName val="토공"/>
      <sheetName val="견적서"/>
      <sheetName val="기둥(원형)"/>
      <sheetName val="기초공"/>
      <sheetName val="내역"/>
      <sheetName val="5.단가대비표"/>
      <sheetName val="점검총괄"/>
      <sheetName val="연결관암거"/>
      <sheetName val="기자재비"/>
      <sheetName val="내역률노무비"/>
      <sheetName val="길어깨(현황)"/>
      <sheetName val="내역서 (1차)"/>
      <sheetName val="단가대비표"/>
      <sheetName val="T&amp;C"/>
      <sheetName val="구조물공1"/>
      <sheetName val="배수및구조물공1"/>
      <sheetName val="성남여성복지내역"/>
      <sheetName val="물가자료"/>
      <sheetName val="SRC-B3U2"/>
      <sheetName val="조명율표"/>
      <sheetName val="북제주-표지"/>
      <sheetName val="piping"/>
      <sheetName val="배관배선 단가조사"/>
      <sheetName val="일위대가집계"/>
      <sheetName val="단가비교표"/>
      <sheetName val="하부철근수량"/>
      <sheetName val="1단계"/>
      <sheetName val="내역서(총)"/>
      <sheetName val="일위집계"/>
      <sheetName val="PAD TR보호대기초"/>
      <sheetName val="가로등기초"/>
      <sheetName val="HANDHOLE(2)"/>
      <sheetName val="표지(1)"/>
      <sheetName val="중기사용료산출근거"/>
      <sheetName val="단가 및 재료비"/>
      <sheetName val="4.  단락전류의 계산"/>
      <sheetName val="6.일위목록"/>
      <sheetName val="호표"/>
      <sheetName val="가.인건비산출근거(관리직급여표)"/>
      <sheetName val="나.인건비산출근거(운영직급여표)"/>
      <sheetName val="자재단가리스트"/>
      <sheetName val="1000 DB구축 부표"/>
      <sheetName val="관급(총괄)"/>
      <sheetName val="Macro(전선)"/>
      <sheetName val="MOTOR"/>
      <sheetName val="Sheet2"/>
      <sheetName val="자재집계 &amp; 총괄표"/>
      <sheetName val="9GNG운반"/>
      <sheetName val="AV시스템"/>
      <sheetName val="DATA1"/>
      <sheetName val="설치공사비"/>
      <sheetName val="조도계산서 (도서)"/>
      <sheetName val="견적을지"/>
      <sheetName val="PSCbeam설계"/>
      <sheetName val="통합"/>
      <sheetName val="저"/>
      <sheetName val="출입구총집계"/>
      <sheetName val="6-1.노무비 근거"/>
      <sheetName val="사급자재(1단계)"/>
      <sheetName val="부하LOAD"/>
      <sheetName val="I一般比"/>
      <sheetName val="집계표"/>
      <sheetName val="일위대가(출입)"/>
      <sheetName val="약품공급2"/>
      <sheetName val="관접합및부설"/>
      <sheetName val="사업계획(원안)"/>
      <sheetName val="노임목록"/>
      <sheetName val="데리네이타현황"/>
      <sheetName val="평가데이터"/>
      <sheetName val="Sheet3"/>
      <sheetName val="Baby일위대가"/>
      <sheetName val="정부노임단가"/>
      <sheetName val="초과근무"/>
      <sheetName val="DATE"/>
      <sheetName val="실행내역 (2)"/>
      <sheetName val="케이블"/>
      <sheetName val="건축기술부대조건"/>
      <sheetName val="J直材4"/>
      <sheetName val="일위대가(계측기설치)"/>
      <sheetName val="맨홀_공사비"/>
      <sheetName val="시중노임단가"/>
      <sheetName val="Sheet1 (2)"/>
      <sheetName val="시운전연료"/>
      <sheetName val="단위중량"/>
      <sheetName val="단위단가"/>
      <sheetName val="날개벽수량집계"/>
      <sheetName val="백암비스타내역"/>
      <sheetName val="예산총괄표"/>
      <sheetName val="을지"/>
      <sheetName val="설직재-1"/>
      <sheetName val="기타유틸리티설비"/>
      <sheetName val="투자비"/>
      <sheetName val="조성원가DATA"/>
      <sheetName val="사업비"/>
      <sheetName val="램머"/>
      <sheetName val="기계경비(시간당)"/>
      <sheetName val="재료단가비교표_"/>
      <sheetName val="AS포장복구_"/>
      <sheetName val="4.1DNR기계(공법)"/>
      <sheetName val="4-10"/>
      <sheetName val="예산내역"/>
      <sheetName val="총괄수지표"/>
      <sheetName val="예산"/>
      <sheetName val="INPUT_덕도방향_시점_"/>
      <sheetName val="내역서 (2)"/>
      <sheetName val="2.냉난방설비공사"/>
      <sheetName val="7.자동제어공사"/>
      <sheetName val="일위대가 "/>
      <sheetName val="광양 3기 유입수"/>
      <sheetName val="남양시작동자105노65기1.3화1.2"/>
      <sheetName val="을"/>
      <sheetName val="기"/>
      <sheetName val="전선(총)"/>
      <sheetName val="사업수지"/>
      <sheetName val="전신"/>
      <sheetName val="2-2직관자재산출서-A-LINE"/>
      <sheetName val="문학간접"/>
      <sheetName val="수목데이타 "/>
      <sheetName val="3.내역서"/>
      <sheetName val="4.설계예산내역서"/>
      <sheetName val="토사(PE)"/>
      <sheetName val="직노"/>
      <sheetName val="부대내역"/>
      <sheetName val="당진1,2호기전선관설치및접지4차공사내역서-을지"/>
      <sheetName val="내역1"/>
      <sheetName val="설계"/>
      <sheetName val="DHEQSUPT"/>
      <sheetName val="표지 (2)"/>
      <sheetName val="물가대비표"/>
      <sheetName val="국별인원"/>
      <sheetName val="단중표"/>
      <sheetName val="직접경비"/>
      <sheetName val="직접인건비"/>
      <sheetName val="1,2공구원가계산서"/>
      <sheetName val="1공구산출내역서"/>
      <sheetName val="단위세대"/>
      <sheetName val="자갈,시멘트,모래산출"/>
      <sheetName val="식재일위대가"/>
      <sheetName val="호안블럭"/>
      <sheetName val="실행철강하도"/>
      <sheetName val="기본단가표"/>
      <sheetName val="공사비예산서(토목분)"/>
      <sheetName val="고합"/>
      <sheetName val="판매추이"/>
      <sheetName val="96노임기준"/>
      <sheetName val="81대형 환기량PK-1"/>
      <sheetName val="data2"/>
      <sheetName val="수량집계"/>
      <sheetName val="잡비계산"/>
      <sheetName val="단가_1_"/>
      <sheetName val="Sheet17"/>
      <sheetName val="물가시세"/>
      <sheetName val="아파트건축"/>
      <sheetName val="MACRO(MCC)"/>
      <sheetName val="CON'C"/>
      <sheetName val="LTG_DATA"/>
      <sheetName val="부재리스트"/>
      <sheetName val="단가기준"/>
      <sheetName val="청주(철골발주의뢰서)"/>
      <sheetName val="PAC"/>
      <sheetName val="자재선정"/>
      <sheetName val="원가견적"/>
      <sheetName val="SW개수및시험총괄표"/>
      <sheetName val="역간(덕_동)"/>
      <sheetName val="역간(의-덕)"/>
      <sheetName val="원가 (2)"/>
      <sheetName val="기본(98)"/>
      <sheetName val="TARGET"/>
      <sheetName val="산출내역서집계표"/>
      <sheetName val="Macro1"/>
      <sheetName val="재료비"/>
      <sheetName val="설계내역서"/>
      <sheetName val="부분별수량산출(조합기초)"/>
      <sheetName val="가로등제어반 설치공사(수량)"/>
      <sheetName val="수배전반 을지"/>
      <sheetName val="설계명세서"/>
      <sheetName val="목차"/>
      <sheetName val="토공집계표"/>
      <sheetName val="공사개요"/>
      <sheetName val="운반비"/>
      <sheetName val="울진항공등화 내역서"/>
      <sheetName val="일(4)"/>
      <sheetName val="인건비"/>
      <sheetName val="총괄"/>
      <sheetName val="CABLE SIZE-1"/>
      <sheetName val="이형관중량"/>
      <sheetName val="일위대가(목록)"/>
      <sheetName val="산근(목록)"/>
      <sheetName val="경비"/>
      <sheetName val="Base"/>
      <sheetName val="중분대수량산출"/>
      <sheetName val="관거공사비"/>
      <sheetName val="SORCE1"/>
      <sheetName val="가시설단위수량"/>
      <sheetName val="설계기준"/>
      <sheetName val="부하계산서"/>
      <sheetName val="산수배수"/>
      <sheetName val="1호맨홀토공"/>
      <sheetName val="협조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 refreshError="1"/>
      <sheetData sheetId="105" refreshError="1"/>
      <sheetData sheetId="106"/>
      <sheetData sheetId="107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/>
      <sheetData sheetId="115" refreshError="1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/>
      <sheetData sheetId="148"/>
      <sheetData sheetId="149" refreshError="1"/>
      <sheetData sheetId="150" refreshError="1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내역"/>
      <sheetName val="철거산출근거"/>
      <sheetName val="적용건축"/>
      <sheetName val="1.수인터널"/>
      <sheetName val="Y-WORK"/>
      <sheetName val="경산"/>
      <sheetName val="저"/>
      <sheetName val="노임단가"/>
      <sheetName val="차액보증"/>
      <sheetName val="내역서"/>
      <sheetName val="통일일위1"/>
      <sheetName val="일위대가"/>
      <sheetName val="Sheet1"/>
      <sheetName val=" 냉각수펌프"/>
      <sheetName val="공조기휀"/>
      <sheetName val="AHU집계"/>
      <sheetName val="BID"/>
      <sheetName val="연결관암거"/>
      <sheetName val="가로등내역서"/>
      <sheetName val="데리네이타현황"/>
      <sheetName val="내역서 (1차)"/>
      <sheetName val="BOQ(전체)"/>
      <sheetName val="내역서(삼호)"/>
      <sheetName val="전선 및 전선관"/>
      <sheetName val="물가자료"/>
      <sheetName val="자재단가"/>
      <sheetName val="교각토공"/>
      <sheetName val="전기일위대가"/>
      <sheetName val="b_balju_cho"/>
      <sheetName val="설계"/>
      <sheetName val="신공"/>
      <sheetName val="견적서1"/>
      <sheetName val="공사원가계산서"/>
      <sheetName val="도급예산내역서총괄표"/>
      <sheetName val="MOTOR"/>
      <sheetName val="Sheet5"/>
      <sheetName val="일위대가표"/>
      <sheetName val="내역(100%)"/>
      <sheetName val="외주비"/>
      <sheetName val="DATA(광속)"/>
      <sheetName val="TANK견적대지"/>
      <sheetName val="사당"/>
      <sheetName val="Sheet3"/>
      <sheetName val="도급내역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사업부배부A"/>
      <sheetName val="일반전기C"/>
      <sheetName val="산출-설비"/>
      <sheetName val="골조시행"/>
      <sheetName val="I一般比"/>
      <sheetName val="N賃率-職"/>
      <sheetName val="분전반"/>
      <sheetName val="터파기및재료"/>
      <sheetName val="수량산출"/>
      <sheetName val="공종별내역서"/>
      <sheetName val="기초자료입력"/>
      <sheetName val="내역1공구"/>
      <sheetName val="단가"/>
      <sheetName val="요율"/>
      <sheetName val="자재대"/>
      <sheetName val="간접비"/>
      <sheetName val="단가산출"/>
      <sheetName val="FB25JN"/>
      <sheetName val="총괄"/>
      <sheetName val="수량집계"/>
      <sheetName val="잡비계산"/>
      <sheetName val="기계내역"/>
      <sheetName val="2공구하도급내역서"/>
      <sheetName val="1.설계조건"/>
      <sheetName val="70%"/>
      <sheetName val="일위대가목차"/>
      <sheetName val="COL"/>
      <sheetName val="내역표지"/>
      <sheetName val="설계기준"/>
      <sheetName val="내역1"/>
      <sheetName val="공사예산하조서(O.K)"/>
      <sheetName val="설비"/>
      <sheetName val="SAMPLE"/>
      <sheetName val="Macro1"/>
      <sheetName val="별표"/>
      <sheetName val="용산1(해보)"/>
      <sheetName val="인원계획-미화"/>
      <sheetName val="입찰안"/>
      <sheetName val="배선DATA"/>
      <sheetName val="변압기 및 발전기 용량"/>
      <sheetName val="5지진시"/>
      <sheetName val="#REF"/>
      <sheetName val="WEIGHT LIST"/>
      <sheetName val="POL6차-PIPING"/>
      <sheetName val="산#2-1 (2)"/>
      <sheetName val="산#3-1"/>
      <sheetName val="참조"/>
      <sheetName val="계정"/>
      <sheetName val="현장관리비데이타"/>
      <sheetName val="하부철근수량"/>
      <sheetName val="부대공-수량증감 내역서"/>
      <sheetName val="중기사용료산출근거"/>
      <sheetName val="단가 및 재료비"/>
      <sheetName val="표지1"/>
      <sheetName val="2. 조도계산"/>
      <sheetName val="wall"/>
      <sheetName val="갑지(추정)"/>
      <sheetName val="부대내역"/>
      <sheetName val="99총공사내역서"/>
      <sheetName val="총공사내역서"/>
      <sheetName val="산출(토공)"/>
      <sheetName val="청천내"/>
      <sheetName val="2공구산출내역"/>
      <sheetName val="설직재-1"/>
      <sheetName val="Sheet2"/>
      <sheetName val="표지 (2)"/>
      <sheetName val="성남여성복지내역"/>
      <sheetName val="갑지"/>
      <sheetName val="오수관추가공사비"/>
      <sheetName val="A LINE"/>
      <sheetName val="A_LINE"/>
      <sheetName val="연결관단위"/>
      <sheetName val="(포장)BOQ-실적공사"/>
      <sheetName val="토사(PE)"/>
      <sheetName val="내역전기"/>
      <sheetName val="옥외 전력간선공사"/>
      <sheetName val="집계"/>
      <sheetName val="1공구내역"/>
      <sheetName val="2.고용보험료산출근거"/>
      <sheetName val="Base"/>
      <sheetName val="재료단가"/>
      <sheetName val="배관내역"/>
      <sheetName val="표지"/>
      <sheetName val="DATA1"/>
      <sheetName val="기중"/>
      <sheetName val="일위2"/>
      <sheetName val="단중표"/>
      <sheetName val="구천"/>
      <sheetName val="기둥(원형)"/>
      <sheetName val="기초공"/>
      <sheetName val="일위대가(가설)"/>
      <sheetName val="통로box전기"/>
      <sheetName val="아파트건축"/>
      <sheetName val="급수"/>
      <sheetName val="목록"/>
      <sheetName val="준검 내역서"/>
      <sheetName val="교각1"/>
      <sheetName val="물가대비표"/>
      <sheetName val="합천내역"/>
      <sheetName val="일위_파일"/>
      <sheetName val="인건비 "/>
      <sheetName val="내역서(설비+소방)"/>
      <sheetName val="익산"/>
      <sheetName val="기자재비"/>
      <sheetName val="부대공"/>
      <sheetName val="토공"/>
      <sheetName val="포장공"/>
      <sheetName val="날개벽"/>
      <sheetName val="건축"/>
      <sheetName val="sw1"/>
      <sheetName val="NOMUBI"/>
      <sheetName val="현장경비"/>
      <sheetName val="설명"/>
      <sheetName val="NAI"/>
      <sheetName val="도시가스현황"/>
      <sheetName val="견적서"/>
      <sheetName val="원가계산서"/>
      <sheetName val="(참조)조명율"/>
      <sheetName val="(참조)케이블"/>
      <sheetName val="남양시작동자105노65기1.3화1.2"/>
      <sheetName val="공내역"/>
      <sheetName val="토목공사"/>
      <sheetName val="DATE"/>
      <sheetName val="데이타"/>
      <sheetName val="일위목록"/>
      <sheetName val="전기변내역"/>
      <sheetName val="산출내역서집계표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공사개요"/>
      <sheetName val="도급내역"/>
      <sheetName val="세부내역"/>
      <sheetName val="연결임시"/>
      <sheetName val="구조물공"/>
      <sheetName val="2000년1차"/>
      <sheetName val="대비"/>
      <sheetName val="투찰추정"/>
      <sheetName val="도급내역5+800"/>
      <sheetName val="수목표준대가"/>
      <sheetName val="JUCKEYK"/>
      <sheetName val="도급금액"/>
      <sheetName val="재노경"/>
      <sheetName val="배수공"/>
      <sheetName val="실행철강하도"/>
      <sheetName val="집계표"/>
      <sheetName val="일위대가(1)"/>
      <sheetName val="200"/>
      <sheetName val="설 계"/>
      <sheetName val="공사비예산서(토목분)"/>
      <sheetName val="CODE"/>
      <sheetName val="전기"/>
      <sheetName val="WORK"/>
      <sheetName val="일반공사"/>
      <sheetName val="노임"/>
      <sheetName val="충주"/>
      <sheetName val="입출재고현황 (2)"/>
      <sheetName val="2000전체분"/>
      <sheetName val="구조물철거타공정이월"/>
      <sheetName val="일위대가(건축)"/>
      <sheetName val="식재인부"/>
      <sheetName val="Macro3"/>
      <sheetName val="도급예산내역서봉투"/>
      <sheetName val="설계산출표지"/>
      <sheetName val="을부담운반비"/>
      <sheetName val="운반비산출"/>
      <sheetName val="data"/>
      <sheetName val="BOX전기내역"/>
      <sheetName val="토공사(흙막이)"/>
      <sheetName val="열린교실"/>
      <sheetName val="기술조건"/>
      <sheetName val="토적단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위수량산출"/>
      <sheetName val="1단계"/>
      <sheetName val="설계산출기초"/>
      <sheetName val="일위대가 집계표"/>
      <sheetName val="건축기성"/>
      <sheetName val="소비자가"/>
      <sheetName val="참조(X)"/>
      <sheetName val="4.  단락전류의 계산"/>
      <sheetName val="Sheet4"/>
      <sheetName val="설계내역서"/>
      <sheetName val="일위(설)"/>
      <sheetName val="단가비교"/>
      <sheetName val="원가"/>
      <sheetName val="전차선로 물량표"/>
      <sheetName val="물량"/>
      <sheetName val="ELECTRIC"/>
      <sheetName val="부표(010427)"/>
      <sheetName val="전체공내역서"/>
      <sheetName val="평내중"/>
      <sheetName val="총괄내역"/>
      <sheetName val="Mc1"/>
      <sheetName val="부재리스트"/>
      <sheetName val="설비2차"/>
      <sheetName val="전기외주내역"/>
      <sheetName val="토목"/>
      <sheetName val="대비표"/>
      <sheetName val="단면제원"/>
      <sheetName val="공통가설"/>
      <sheetName val="조명시설"/>
      <sheetName val="건축공사 집계표"/>
      <sheetName val="골조"/>
      <sheetName val="CTEMCOST"/>
      <sheetName val="구리토평1전기"/>
      <sheetName val="도급양식"/>
      <sheetName val="카렌스센터계량기설치공사"/>
      <sheetName val="가도공"/>
      <sheetName val="Sheet2 (2)"/>
      <sheetName val="전등,DC등 내역서"/>
      <sheetName val="전담운영PM"/>
      <sheetName val="분전함신설"/>
      <sheetName val="접지1종"/>
      <sheetName val="기계설비표선정수장"/>
      <sheetName val="토공집계표"/>
      <sheetName val="견적내역"/>
      <sheetName val="노임이"/>
      <sheetName val="변수값"/>
      <sheetName val="중기상차"/>
      <sheetName val="AS복구"/>
      <sheetName val="중기터파기"/>
      <sheetName val="위치조서"/>
      <sheetName val="단위중량"/>
      <sheetName val="금액"/>
      <sheetName val="일위대가 "/>
      <sheetName val="직노"/>
      <sheetName val="수량산출근거(본선)"/>
      <sheetName val="총괄내역서"/>
      <sheetName val="8.PILE  (돌출)"/>
      <sheetName val="6호기"/>
      <sheetName val="설계예산서"/>
      <sheetName val="원가계산서(공사)"/>
      <sheetName val="자재테이블1"/>
      <sheetName val="시설물기초"/>
      <sheetName val="값"/>
      <sheetName val="1차 내역서"/>
      <sheetName val="배관단가조사서"/>
      <sheetName val="견적단가"/>
      <sheetName val="단가(1)"/>
      <sheetName val="본사업"/>
      <sheetName val="Total"/>
      <sheetName val="5사남"/>
      <sheetName val="교통표지판설치조서"/>
      <sheetName val="검수기타설비금액"/>
      <sheetName val="개요"/>
      <sheetName val="부대tu"/>
      <sheetName val="노무비"/>
      <sheetName val="정산"/>
      <sheetName val="AS포장복구 "/>
      <sheetName val="설계명세서"/>
      <sheetName val="자료입력"/>
      <sheetName val="예산명세서"/>
      <sheetName val="전기내역1"/>
      <sheetName val="PAC"/>
      <sheetName val="가입망 선번"/>
      <sheetName val="은대내역서"/>
      <sheetName val="S&amp;R"/>
      <sheetName val="pier(각형)"/>
      <sheetName val="토공연장"/>
      <sheetName val="자재"/>
      <sheetName val="허용전류"/>
      <sheetName val="입력"/>
      <sheetName val="내역서1"/>
      <sheetName val="도근좌표"/>
      <sheetName val="PSCbeam설계"/>
      <sheetName val="단"/>
      <sheetName val="공사내역"/>
      <sheetName val="민감도"/>
      <sheetName val="노무비지급명세"/>
      <sheetName val="전력"/>
      <sheetName val="(4-2)열관류값-2"/>
      <sheetName val="주beam"/>
      <sheetName val="상선"/>
      <sheetName val="L_RPTB02_01"/>
      <sheetName val="건축원가계산서"/>
      <sheetName val="예산"/>
      <sheetName val="3.공통공사대비"/>
      <sheetName val="말뚝지지력산정"/>
      <sheetName val="단가조사서"/>
      <sheetName val="BEND LOSS"/>
      <sheetName val="일단의 주택지"/>
      <sheetName val="C.배수관공"/>
      <sheetName val="물량내역"/>
      <sheetName val="공종별자재"/>
      <sheetName val="관급자재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철거산출근거"/>
      <sheetName val="일위대가"/>
      <sheetName val="저"/>
      <sheetName val="일위대가목록"/>
      <sheetName val="내역서2안"/>
      <sheetName val="Sheet1"/>
      <sheetName val="일위_파일"/>
      <sheetName val="견적서"/>
      <sheetName val="표지"/>
      <sheetName val="소비자가"/>
      <sheetName val="간접비"/>
      <sheetName val="2공구산출내역"/>
      <sheetName val="출력은 금물"/>
      <sheetName val="일위대가(건축)"/>
      <sheetName val=" 냉각수펌프"/>
      <sheetName val="경산"/>
      <sheetName val="단가 "/>
      <sheetName val="KKK"/>
      <sheetName val="ilch"/>
      <sheetName val="COVER"/>
      <sheetName val="직재"/>
      <sheetName val="#REF"/>
      <sheetName val="수량산출"/>
      <sheetName val="단가조사"/>
      <sheetName val="내역서(삼호)"/>
      <sheetName val="일위대가(출입)"/>
      <sheetName val="EJ"/>
      <sheetName val="별표"/>
      <sheetName val="건축공사실행"/>
      <sheetName val="금액내역서"/>
      <sheetName val="공량산출서"/>
      <sheetName val="중기일위대가"/>
      <sheetName val="Tool"/>
      <sheetName val="연결관암거"/>
      <sheetName val="차액보증"/>
      <sheetName val="부분별수량산출(조합기초)"/>
      <sheetName val="Sheet3"/>
      <sheetName val="도급내역서"/>
      <sheetName val="공사미수"/>
      <sheetName val="적용건축"/>
      <sheetName val="일반공사"/>
      <sheetName val="내역서"/>
      <sheetName val="외주비"/>
      <sheetName val="국별인원"/>
      <sheetName val="식재일위대가"/>
      <sheetName val="대,유,램"/>
      <sheetName val="J直材4"/>
      <sheetName val="일위대가(4층원격)"/>
      <sheetName val="도급내역"/>
      <sheetName val="현장관리비 산출내역"/>
      <sheetName val="기계내역"/>
      <sheetName val="기초일위대가"/>
      <sheetName val="단가대비표"/>
      <sheetName val="산출기초"/>
      <sheetName val="9GNG운반"/>
      <sheetName val="기계경비(시간당)"/>
      <sheetName val="램머"/>
      <sheetName val="2F 회의실견적(5_14 일대)"/>
      <sheetName val="Sheet1 (2)"/>
      <sheetName val="소방"/>
      <sheetName val="COL"/>
      <sheetName val="터파기및재료"/>
      <sheetName val="N賃率-職"/>
      <sheetName val="Sheet5"/>
      <sheetName val="Macro1"/>
      <sheetName val="인사자료총집계"/>
      <sheetName val="원가계산"/>
      <sheetName val="원가계산 (2)"/>
      <sheetName val="가로등내역서"/>
      <sheetName val="70%"/>
      <sheetName val="수정내역"/>
      <sheetName val="일위대가표"/>
      <sheetName val="실행내역"/>
      <sheetName val="전시원"/>
      <sheetName val="전시내"/>
      <sheetName val="Sheet2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중기사용료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내역(100%)"/>
      <sheetName val="산출-설비"/>
      <sheetName val="전기일위대가"/>
      <sheetName val="일위"/>
      <sheetName val="노무비"/>
      <sheetName val="배수공"/>
      <sheetName val="건축기성"/>
      <sheetName val="예가표"/>
      <sheetName val="ELECTRIC"/>
      <sheetName val="데리네이타현황"/>
      <sheetName val="기자재비"/>
      <sheetName val="사업부배부A"/>
      <sheetName val="공내역"/>
      <sheetName val="아파트건축"/>
      <sheetName val="건축원가"/>
      <sheetName val="단가조사서"/>
      <sheetName val="손익분석"/>
      <sheetName val="물가자료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부속동"/>
      <sheetName val="일위목록"/>
      <sheetName val="1안"/>
      <sheetName val="설직재-1"/>
      <sheetName val="일반전기C"/>
      <sheetName val="부대공"/>
      <sheetName val="포장공"/>
      <sheetName val="토공"/>
      <sheetName val="단위중량"/>
      <sheetName val="을"/>
      <sheetName val="정부노임단가"/>
      <sheetName val="DATA"/>
      <sheetName val="데이타"/>
      <sheetName val="골조시행"/>
      <sheetName val="샘플표지"/>
      <sheetName val="대보~세기"/>
      <sheetName val="AHU집계"/>
      <sheetName val="대운반(철재)"/>
      <sheetName val="쌍송교"/>
      <sheetName val="수지예산"/>
      <sheetName val="단가산출"/>
      <sheetName val="부대내역"/>
      <sheetName val="흥양2교토공집계표"/>
      <sheetName val="노(97_1,97_9,98_1)"/>
      <sheetName val="출력은_금물"/>
      <sheetName val="_냉각수펌프"/>
      <sheetName val="단가_"/>
      <sheetName val="Base"/>
      <sheetName val="3BL공동구 수량"/>
      <sheetName val="sst,stl창호"/>
      <sheetName val="산출내역서"/>
      <sheetName val="C3"/>
      <sheetName val="납부서"/>
      <sheetName val="공량(1월22일)"/>
      <sheetName val="원내역"/>
      <sheetName val="1구간BOQ"/>
      <sheetName val="대공종"/>
      <sheetName val="BOQ(전체)"/>
      <sheetName val="주소"/>
      <sheetName val="일위목록-기"/>
      <sheetName val="토목내역서 (도급단가)"/>
      <sheetName val="설계내역서"/>
      <sheetName val="건축내역"/>
      <sheetName val="재집"/>
      <sheetName val="BID"/>
      <sheetName val="실행내역 "/>
      <sheetName val="1차 내역서"/>
      <sheetName val="중기사용료산출근거"/>
      <sheetName val="단가 및 재료비"/>
      <sheetName val="전담운영PM"/>
      <sheetName val="TANK견적대지"/>
      <sheetName val="시설물기초"/>
      <sheetName val="설계예시"/>
      <sheetName val="Mc1"/>
      <sheetName val="기둥(원형)"/>
      <sheetName val="기초공"/>
      <sheetName val="DATA 입력란"/>
      <sheetName val="공주-교대(A1)"/>
      <sheetName val="예산M11A"/>
      <sheetName val="출자한도"/>
      <sheetName val="일대-1"/>
      <sheetName val="공사개요(서광주)"/>
      <sheetName val="기초자료"/>
      <sheetName val="수공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공통(20-91)"/>
      <sheetName val="인건비"/>
      <sheetName val="공조기휀"/>
      <sheetName val="설계서을"/>
      <sheetName val="기계설비표선정수장"/>
      <sheetName val="tggwan(mac)"/>
      <sheetName val="일위대가내역"/>
      <sheetName val="목록"/>
      <sheetName val="ESCO개보수공사"/>
      <sheetName val="을지"/>
      <sheetName val="대목"/>
      <sheetName val="WORK"/>
      <sheetName val="말뚝지지력산정"/>
      <sheetName val="Y-WORK"/>
      <sheetName val="예산총괄표"/>
      <sheetName val="연결관단위"/>
      <sheetName val="중기손료"/>
      <sheetName val="기초단가"/>
      <sheetName val="리스(CIF)산출"/>
      <sheetName val="MOTOR"/>
      <sheetName val="길어깨(현황)"/>
      <sheetName val="도로정위치부표"/>
      <sheetName val="도로조사부표"/>
      <sheetName val="설계기준"/>
      <sheetName val="내역1"/>
      <sheetName val="덤프트럭계수"/>
      <sheetName val="(4-2)열관류값-2"/>
      <sheetName val="골재산출"/>
      <sheetName val="5공철탑검토표"/>
      <sheetName val="4공철탑검토"/>
      <sheetName val="조명율표"/>
      <sheetName val="CTEMCOST"/>
      <sheetName val="공사비총괄표"/>
      <sheetName val="식재수량표"/>
      <sheetName val="ABUT수량-A1"/>
      <sheetName val="도시가스현황"/>
      <sheetName val="공사예산하조서(O.K)"/>
      <sheetName val="용산1(해보)"/>
      <sheetName val="일위(PANEL)"/>
      <sheetName val="파일의이용"/>
      <sheetName val="단"/>
      <sheetName val="danga"/>
      <sheetName val="총괄표"/>
      <sheetName val="단1"/>
      <sheetName val="내역1공구"/>
      <sheetName val="실행철강하도"/>
      <sheetName val="단중표"/>
      <sheetName val="표지1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Pier 3"/>
      <sheetName val="예산변경사항"/>
      <sheetName val="총체보활공정표"/>
      <sheetName val="폐토수익화 "/>
      <sheetName val="열린교실"/>
      <sheetName val="정산서 "/>
      <sheetName val="4.1단가표"/>
      <sheetName val="4.2노임단가표"/>
      <sheetName val="일위대가목차"/>
      <sheetName val="미드수량"/>
      <sheetName val="BOX전기내역"/>
      <sheetName val="원가계산서"/>
      <sheetName val="공종별내역서"/>
      <sheetName val="1공구내역"/>
      <sheetName val="공사비"/>
      <sheetName val="★도급내역"/>
      <sheetName val="설계조건"/>
      <sheetName val="내부예산(5101~3)"/>
      <sheetName val="토목공사"/>
      <sheetName val="1공구산출내역서"/>
      <sheetName val="우각부보강"/>
      <sheetName val="골막이(야매)"/>
      <sheetName val="아파트"/>
      <sheetName val="공통비(전체)"/>
      <sheetName val="ITEM"/>
      <sheetName val="CP-E2 (품셈표)"/>
      <sheetName val="소운반"/>
      <sheetName val="집수정단면도 (2)"/>
      <sheetName val="부하계산서"/>
      <sheetName val="INPUT"/>
      <sheetName val="터널대가"/>
      <sheetName val="식재가격"/>
      <sheetName val="식재총괄"/>
      <sheetName val="9509"/>
      <sheetName val=" HIT-&gt;HMC 견적(3900)"/>
      <sheetName val="원가계산서 "/>
      <sheetName val="교각1"/>
      <sheetName val="파형강관및곡선부보강및날개벽"/>
      <sheetName val="코드"/>
      <sheetName val="단위수량산출"/>
      <sheetName val="단가산출(T)"/>
      <sheetName val="심사계산"/>
      <sheetName val="심사물량"/>
      <sheetName val="교각토공"/>
      <sheetName val="공사비집계"/>
      <sheetName val="설치자재"/>
      <sheetName val="변경내역"/>
      <sheetName val="전기공사일위대가"/>
      <sheetName val="60명당사(총괄)"/>
      <sheetName val="합천내역"/>
      <sheetName val="담장산출"/>
      <sheetName val="구간산출"/>
      <sheetName val="옥외 전력간선공사"/>
      <sheetName val="3F"/>
      <sheetName val="수리결과"/>
      <sheetName val="노무비단가"/>
      <sheetName val="공통가설공사"/>
      <sheetName val="공통가설"/>
      <sheetName val="SG"/>
      <sheetName val="단위단가"/>
      <sheetName val="요약&amp;결과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비교표"/>
      <sheetName val="배관BM(일반)"/>
      <sheetName val="소각장스케줄"/>
      <sheetName val="상하차비용(기계상차)"/>
      <sheetName val="수간보호"/>
      <sheetName val="운반비"/>
      <sheetName val="일위대가(가설)"/>
      <sheetName val="공통단가"/>
      <sheetName val="기준FACTOR"/>
      <sheetName val="산출목록표"/>
      <sheetName val="工관리비율"/>
      <sheetName val="工완성공사율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수량집계"/>
      <sheetName val="잡비계산"/>
      <sheetName val="총괄집계표"/>
      <sheetName val="구분자"/>
      <sheetName val="직접수량"/>
      <sheetName val="급수"/>
      <sheetName val="도로단위당"/>
      <sheetName val="A LINE"/>
      <sheetName val="자재목록"/>
      <sheetName val="3집"/>
      <sheetName val="견적서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백룡교차로"/>
      <sheetName val="산정교차로"/>
      <sheetName val="신영교차로"/>
      <sheetName val="3.2제조설비"/>
      <sheetName val="Sheet7(ㅅ)"/>
      <sheetName val="별표 "/>
      <sheetName val="입력변수"/>
      <sheetName val="단가대비표 (3)"/>
      <sheetName val="01상노임"/>
      <sheetName val="경영상태"/>
      <sheetName val="직접공사비"/>
      <sheetName val="#3_일위대가목록"/>
      <sheetName val="지점장"/>
      <sheetName val="원본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현장관리비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연습"/>
      <sheetName val="공문"/>
      <sheetName val="설계"/>
      <sheetName val="총괄내역"/>
      <sheetName val="구조물공1"/>
      <sheetName val="배수및구조물공1"/>
      <sheetName val="단가및재료비"/>
      <sheetName val="이토변실(A3-LINE)"/>
      <sheetName val="수목표준대가"/>
      <sheetName val="매입-계약"/>
      <sheetName val="5사남"/>
      <sheetName val="인테리어내역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한전일위"/>
      <sheetName val="수량총괄"/>
      <sheetName val="건축기계설비표선정수장"/>
      <sheetName val="조명일위"/>
      <sheetName val="철근중량"/>
      <sheetName val="산출"/>
      <sheetName val="기타자료"/>
      <sheetName val="(포장)BOQ-실적공사"/>
      <sheetName val="hvac내역서(제어동)"/>
      <sheetName val="품셈TABLE"/>
      <sheetName val="1"/>
      <sheetName val="5흙막이"/>
      <sheetName val="1. 설계조건 2.단면가정 3. 하중계산"/>
      <sheetName val="XL4Poppy"/>
      <sheetName val="노무비 "/>
      <sheetName val="기본설계기준"/>
      <sheetName val="단가(1)"/>
      <sheetName val="내역 (2)"/>
      <sheetName val="시설물일위"/>
      <sheetName val="일(4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(1)본선수량집계"/>
      <sheetName val="익산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실행(1)"/>
      <sheetName val="원형1호맨홀토공수량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간접(90)"/>
      <sheetName val="현장경비"/>
      <sheetName val="보증수수료산출"/>
      <sheetName val="통신물량"/>
      <sheetName val="일용노임단가"/>
      <sheetName val="날개벽"/>
      <sheetName val="간접재료비산출표-27-30"/>
      <sheetName val="가시설단위수량"/>
      <sheetName val="단위수량"/>
      <sheetName val="SORCE1"/>
      <sheetName val="매설지선굴착"/>
      <sheetName val="sw1"/>
      <sheetName val="NOMUBI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배관단가조사서"/>
      <sheetName val="104동"/>
      <sheetName val="99총공사내역서"/>
      <sheetName val="일위총괄표"/>
      <sheetName val="소총괄표1"/>
      <sheetName val="입력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시설일위"/>
      <sheetName val="소일위대가코드표"/>
      <sheetName val="토적표(1)"/>
      <sheetName val="전기내역1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단가표 (2)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I.설계조건"/>
      <sheetName val="4.주beam"/>
      <sheetName val="일집"/>
      <sheetName val="기중"/>
      <sheetName val="모델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/>
      <sheetData sheetId="277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  <sheetName val="금액내역서"/>
      <sheetName val="직노"/>
      <sheetName val="Baby일위대가"/>
      <sheetName val="건축공사실행"/>
      <sheetName val="총괄갑 "/>
      <sheetName val="건축원가"/>
      <sheetName val="철거산출근거"/>
      <sheetName val="경산"/>
      <sheetName val="화재 탐지 설비"/>
      <sheetName val="연결관연장"/>
      <sheetName val="터파기및재료"/>
      <sheetName val="광양전기"/>
      <sheetName val="우수"/>
      <sheetName val="Sheet3"/>
      <sheetName val="도급내역서"/>
      <sheetName val="터널조도"/>
      <sheetName val="단위수량산출"/>
      <sheetName val="2공구산출내역"/>
      <sheetName val="세동별비상"/>
      <sheetName val="연결관암거"/>
      <sheetName val="1차사업FS"/>
      <sheetName val="현장관리비데이타"/>
      <sheetName val="일반공사"/>
      <sheetName val="저"/>
      <sheetName val="내역"/>
      <sheetName val="단가조사"/>
      <sheetName val="할증 "/>
      <sheetName val="내역서"/>
      <sheetName val="Sheet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견적사양비교표"/>
      <sheetName val="원리금소스"/>
      <sheetName val="A LINE"/>
      <sheetName val="공비대비"/>
      <sheetName val="원내역"/>
      <sheetName val="인건비"/>
      <sheetName val="일위대가표"/>
      <sheetName val="NOMUBI"/>
      <sheetName val="sw1"/>
      <sheetName val="기계설비"/>
      <sheetName val="TSC배분"/>
      <sheetName val="사당"/>
      <sheetName val="경상적일반비교 (3)"/>
      <sheetName val="배관BM(일반)"/>
      <sheetName val="BEND LOSS"/>
      <sheetName val="입찰안"/>
      <sheetName val="단위수량"/>
      <sheetName val="맨홀수량산출"/>
      <sheetName val="Sheet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반총괄집계"/>
      <sheetName val="단면"/>
      <sheetName val="라멘본체"/>
      <sheetName val="날개벽(시점좌측)"/>
      <sheetName val="날개벽(시점우측)"/>
      <sheetName val="날개벽(종점좌측)"/>
      <sheetName val="날개벽(종점우측)"/>
      <sheetName val="AP-시점"/>
      <sheetName val="AP-종점"/>
      <sheetName val="토공총괄집계"/>
      <sheetName val="토공소집계-시점"/>
      <sheetName val="토공소집계-종점"/>
      <sheetName val="토공(시점)"/>
      <sheetName val="토공(종점)"/>
      <sheetName val="#REF"/>
      <sheetName val="단면 (2)"/>
      <sheetName val="교대(A1-A2)"/>
      <sheetName val="웅진1(교대+교각)"/>
      <sheetName val="철근총집계"/>
      <sheetName val="공리IC교"/>
      <sheetName val="교각1"/>
      <sheetName val="일반소집계-ABUT"/>
      <sheetName val="일반소집계-PIER"/>
      <sheetName val="직노"/>
      <sheetName val="건축공사실행"/>
      <sheetName val="일위대가"/>
      <sheetName val="슬래브"/>
      <sheetName val="guard(mac)"/>
      <sheetName val="집수정(600-700)"/>
      <sheetName val="우수공"/>
      <sheetName val="Sheet1"/>
      <sheetName val="Baby일위대가"/>
      <sheetName val="건축원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단가 "/>
      <sheetName val="사무보조원"/>
      <sheetName val="일위대가"/>
      <sheetName val="수량집계"/>
      <sheetName val="가로등기초"/>
      <sheetName val="관로터파기"/>
      <sheetName val="중기"/>
      <sheetName val="노임"/>
      <sheetName val="일위대가(가설)"/>
    </sheetNames>
    <sheetDataSet>
      <sheetData sheetId="0"/>
      <sheetData sheetId="1">
        <row r="3">
          <cell r="B3" t="str">
            <v>PE 16C</v>
          </cell>
          <cell r="C3" t="str">
            <v>M</v>
          </cell>
          <cell r="F3">
            <v>187</v>
          </cell>
          <cell r="G3">
            <v>874</v>
          </cell>
          <cell r="H3">
            <v>174</v>
          </cell>
          <cell r="I3">
            <v>932</v>
          </cell>
          <cell r="N3">
            <v>174</v>
          </cell>
        </row>
        <row r="4">
          <cell r="B4" t="str">
            <v>PE 22C</v>
          </cell>
          <cell r="C4" t="str">
            <v>M</v>
          </cell>
          <cell r="F4">
            <v>278</v>
          </cell>
          <cell r="G4">
            <v>874</v>
          </cell>
          <cell r="H4">
            <v>253</v>
          </cell>
          <cell r="I4">
            <v>932</v>
          </cell>
          <cell r="N4">
            <v>253</v>
          </cell>
        </row>
        <row r="5">
          <cell r="B5" t="str">
            <v>PE 28C</v>
          </cell>
          <cell r="C5" t="str">
            <v>M</v>
          </cell>
          <cell r="F5">
            <v>390</v>
          </cell>
          <cell r="G5">
            <v>874</v>
          </cell>
          <cell r="H5">
            <v>362</v>
          </cell>
          <cell r="I5">
            <v>932</v>
          </cell>
          <cell r="N5">
            <v>362</v>
          </cell>
        </row>
        <row r="6">
          <cell r="B6" t="str">
            <v>PE 36C</v>
          </cell>
          <cell r="C6" t="str">
            <v>M</v>
          </cell>
          <cell r="F6">
            <v>579</v>
          </cell>
          <cell r="G6">
            <v>874</v>
          </cell>
          <cell r="H6">
            <v>535</v>
          </cell>
          <cell r="I6">
            <v>932</v>
          </cell>
          <cell r="N6">
            <v>535</v>
          </cell>
        </row>
        <row r="7">
          <cell r="B7" t="str">
            <v>PE 42C</v>
          </cell>
          <cell r="C7" t="str">
            <v>M</v>
          </cell>
          <cell r="F7">
            <v>746</v>
          </cell>
          <cell r="G7">
            <v>874</v>
          </cell>
          <cell r="H7">
            <v>696</v>
          </cell>
          <cell r="I7">
            <v>932</v>
          </cell>
          <cell r="N7">
            <v>696</v>
          </cell>
        </row>
        <row r="8">
          <cell r="B8" t="str">
            <v>PE 54C</v>
          </cell>
          <cell r="C8" t="str">
            <v>M</v>
          </cell>
          <cell r="F8">
            <v>1077</v>
          </cell>
          <cell r="G8">
            <v>874</v>
          </cell>
          <cell r="H8">
            <v>1002</v>
          </cell>
          <cell r="I8">
            <v>932</v>
          </cell>
          <cell r="N8">
            <v>1002</v>
          </cell>
        </row>
        <row r="9">
          <cell r="B9" t="str">
            <v>PVC HI 104C</v>
          </cell>
          <cell r="C9" t="str">
            <v>M</v>
          </cell>
          <cell r="D9">
            <v>4301</v>
          </cell>
          <cell r="F9">
            <v>3952</v>
          </cell>
          <cell r="G9">
            <v>874</v>
          </cell>
          <cell r="H9">
            <v>4692</v>
          </cell>
          <cell r="I9">
            <v>931</v>
          </cell>
          <cell r="N9">
            <v>3952</v>
          </cell>
        </row>
        <row r="10">
          <cell r="B10" t="str">
            <v>ELP 100C</v>
          </cell>
          <cell r="C10" t="str">
            <v>M</v>
          </cell>
          <cell r="F10">
            <v>1790</v>
          </cell>
          <cell r="G10">
            <v>873</v>
          </cell>
          <cell r="H10">
            <v>1790</v>
          </cell>
          <cell r="I10">
            <v>932</v>
          </cell>
          <cell r="N10">
            <v>1790</v>
          </cell>
        </row>
        <row r="11">
          <cell r="B11" t="str">
            <v>ST 54C</v>
          </cell>
          <cell r="C11" t="str">
            <v>M</v>
          </cell>
          <cell r="D11">
            <v>3104</v>
          </cell>
          <cell r="N11">
            <v>3104</v>
          </cell>
        </row>
        <row r="12">
          <cell r="B12" t="str">
            <v>CV 5.5㎟/2C</v>
          </cell>
          <cell r="C12" t="str">
            <v>M</v>
          </cell>
          <cell r="D12">
            <v>495</v>
          </cell>
          <cell r="F12">
            <v>716</v>
          </cell>
          <cell r="G12">
            <v>845</v>
          </cell>
          <cell r="H12">
            <v>798</v>
          </cell>
          <cell r="I12">
            <v>917</v>
          </cell>
          <cell r="N12">
            <v>495</v>
          </cell>
        </row>
        <row r="13">
          <cell r="B13" t="str">
            <v>CV 5.5㎟/4C</v>
          </cell>
          <cell r="C13" t="str">
            <v>M</v>
          </cell>
          <cell r="F13">
            <v>1192</v>
          </cell>
          <cell r="G13">
            <v>845</v>
          </cell>
          <cell r="H13">
            <v>1330</v>
          </cell>
          <cell r="I13">
            <v>917</v>
          </cell>
          <cell r="N13">
            <v>1192</v>
          </cell>
        </row>
        <row r="14">
          <cell r="B14" t="str">
            <v>CV 8.0㎟/2C</v>
          </cell>
          <cell r="C14" t="str">
            <v>M</v>
          </cell>
          <cell r="D14">
            <v>627</v>
          </cell>
          <cell r="F14">
            <v>955</v>
          </cell>
          <cell r="G14">
            <v>845</v>
          </cell>
          <cell r="H14">
            <v>1064</v>
          </cell>
          <cell r="I14">
            <v>917</v>
          </cell>
          <cell r="N14">
            <v>627</v>
          </cell>
        </row>
        <row r="15">
          <cell r="B15" t="str">
            <v>CV 8.0㎟/4C</v>
          </cell>
          <cell r="C15" t="str">
            <v>M</v>
          </cell>
          <cell r="F15">
            <v>1572</v>
          </cell>
          <cell r="G15">
            <v>845</v>
          </cell>
          <cell r="H15">
            <v>1755</v>
          </cell>
          <cell r="I15">
            <v>917</v>
          </cell>
          <cell r="N15">
            <v>1572</v>
          </cell>
        </row>
        <row r="16">
          <cell r="B16" t="str">
            <v>CV 5.5㎟/1C</v>
          </cell>
          <cell r="C16" t="str">
            <v>M</v>
          </cell>
          <cell r="F16">
            <v>312</v>
          </cell>
          <cell r="G16">
            <v>845</v>
          </cell>
          <cell r="H16">
            <v>349</v>
          </cell>
          <cell r="I16">
            <v>917</v>
          </cell>
          <cell r="N16">
            <v>312</v>
          </cell>
        </row>
        <row r="17">
          <cell r="B17" t="str">
            <v>CV 8.0㎟/1C</v>
          </cell>
          <cell r="C17" t="str">
            <v>M</v>
          </cell>
          <cell r="F17">
            <v>416</v>
          </cell>
          <cell r="G17">
            <v>845</v>
          </cell>
          <cell r="H17">
            <v>462</v>
          </cell>
          <cell r="I17">
            <v>917</v>
          </cell>
          <cell r="N17">
            <v>416</v>
          </cell>
        </row>
        <row r="18">
          <cell r="B18" t="str">
            <v>CV 14㎟/1C</v>
          </cell>
          <cell r="C18" t="str">
            <v>M</v>
          </cell>
          <cell r="F18">
            <v>634</v>
          </cell>
          <cell r="G18">
            <v>845</v>
          </cell>
          <cell r="H18">
            <v>710</v>
          </cell>
          <cell r="I18">
            <v>917</v>
          </cell>
          <cell r="N18">
            <v>634</v>
          </cell>
        </row>
        <row r="19">
          <cell r="B19" t="str">
            <v>CV 22㎟/1C</v>
          </cell>
          <cell r="C19" t="str">
            <v>M</v>
          </cell>
          <cell r="F19">
            <v>920</v>
          </cell>
          <cell r="G19">
            <v>845</v>
          </cell>
          <cell r="H19">
            <v>1026</v>
          </cell>
          <cell r="I19">
            <v>917</v>
          </cell>
          <cell r="N19">
            <v>920</v>
          </cell>
        </row>
        <row r="20">
          <cell r="B20" t="str">
            <v>CV 38㎟/1C</v>
          </cell>
          <cell r="C20" t="str">
            <v>M</v>
          </cell>
          <cell r="F20">
            <v>1433</v>
          </cell>
          <cell r="G20">
            <v>845</v>
          </cell>
          <cell r="H20">
            <v>1604</v>
          </cell>
          <cell r="I20">
            <v>917</v>
          </cell>
          <cell r="N20">
            <v>1433</v>
          </cell>
        </row>
        <row r="21">
          <cell r="B21" t="str">
            <v>CV 60㎟/1C</v>
          </cell>
          <cell r="C21" t="str">
            <v>M</v>
          </cell>
          <cell r="F21">
            <v>2243</v>
          </cell>
          <cell r="G21">
            <v>845</v>
          </cell>
          <cell r="H21">
            <v>2511</v>
          </cell>
          <cell r="I21">
            <v>917</v>
          </cell>
          <cell r="N21">
            <v>2243</v>
          </cell>
        </row>
        <row r="22">
          <cell r="B22" t="str">
            <v>CV 100㎟/1C</v>
          </cell>
          <cell r="C22" t="str">
            <v>M</v>
          </cell>
          <cell r="F22">
            <v>3637</v>
          </cell>
          <cell r="G22">
            <v>845</v>
          </cell>
          <cell r="H22">
            <v>4065</v>
          </cell>
          <cell r="I22">
            <v>917</v>
          </cell>
          <cell r="N22">
            <v>3637</v>
          </cell>
        </row>
        <row r="23">
          <cell r="B23" t="str">
            <v>VCTF 2㎟/2C</v>
          </cell>
          <cell r="C23" t="str">
            <v>M</v>
          </cell>
          <cell r="F23">
            <v>424</v>
          </cell>
          <cell r="G23">
            <v>847</v>
          </cell>
          <cell r="H23">
            <v>391</v>
          </cell>
          <cell r="I23">
            <v>906</v>
          </cell>
          <cell r="N23">
            <v>391</v>
          </cell>
        </row>
        <row r="24">
          <cell r="B24" t="str">
            <v>GV 2.0㎟</v>
          </cell>
          <cell r="C24" t="str">
            <v>M</v>
          </cell>
          <cell r="F24">
            <v>153</v>
          </cell>
          <cell r="G24">
            <v>847</v>
          </cell>
          <cell r="H24">
            <v>161</v>
          </cell>
          <cell r="I24">
            <v>906</v>
          </cell>
          <cell r="N24">
            <v>153</v>
          </cell>
        </row>
        <row r="25">
          <cell r="B25" t="str">
            <v>GV 5.5㎟</v>
          </cell>
          <cell r="C25" t="str">
            <v>M</v>
          </cell>
          <cell r="F25">
            <v>344</v>
          </cell>
          <cell r="G25">
            <v>847</v>
          </cell>
          <cell r="H25">
            <v>364</v>
          </cell>
          <cell r="I25">
            <v>906</v>
          </cell>
          <cell r="N25">
            <v>344</v>
          </cell>
        </row>
        <row r="26">
          <cell r="B26" t="str">
            <v>GV 14㎟</v>
          </cell>
          <cell r="C26" t="str">
            <v>M</v>
          </cell>
          <cell r="F26">
            <v>691</v>
          </cell>
          <cell r="G26">
            <v>847</v>
          </cell>
          <cell r="H26">
            <v>726</v>
          </cell>
          <cell r="I26">
            <v>906</v>
          </cell>
          <cell r="N26">
            <v>691</v>
          </cell>
        </row>
        <row r="27">
          <cell r="B27" t="str">
            <v>IV 5.5㎟</v>
          </cell>
          <cell r="C27" t="str">
            <v>M</v>
          </cell>
          <cell r="F27">
            <v>210</v>
          </cell>
          <cell r="G27">
            <v>842</v>
          </cell>
          <cell r="H27">
            <v>232</v>
          </cell>
          <cell r="I27">
            <v>906</v>
          </cell>
          <cell r="N27">
            <v>210</v>
          </cell>
        </row>
        <row r="28">
          <cell r="B28" t="str">
            <v>14㎟</v>
          </cell>
          <cell r="C28" t="str">
            <v>EA</v>
          </cell>
          <cell r="F28">
            <v>59</v>
          </cell>
          <cell r="G28">
            <v>863</v>
          </cell>
          <cell r="H28">
            <v>170</v>
          </cell>
          <cell r="I28">
            <v>927</v>
          </cell>
          <cell r="N28">
            <v>59</v>
          </cell>
        </row>
        <row r="29">
          <cell r="B29" t="str">
            <v>22㎟</v>
          </cell>
          <cell r="C29" t="str">
            <v>EA</v>
          </cell>
          <cell r="F29">
            <v>88</v>
          </cell>
          <cell r="G29">
            <v>863</v>
          </cell>
          <cell r="H29">
            <v>255</v>
          </cell>
          <cell r="I29">
            <v>927</v>
          </cell>
          <cell r="N29">
            <v>88</v>
          </cell>
        </row>
        <row r="30">
          <cell r="B30" t="str">
            <v>38㎟</v>
          </cell>
          <cell r="C30" t="str">
            <v>EA</v>
          </cell>
          <cell r="F30">
            <v>134</v>
          </cell>
          <cell r="G30">
            <v>863</v>
          </cell>
          <cell r="H30">
            <v>329</v>
          </cell>
          <cell r="I30">
            <v>927</v>
          </cell>
          <cell r="N30">
            <v>134</v>
          </cell>
        </row>
        <row r="31">
          <cell r="B31" t="str">
            <v>60㎟</v>
          </cell>
          <cell r="C31" t="str">
            <v>EA</v>
          </cell>
          <cell r="F31">
            <v>230</v>
          </cell>
          <cell r="G31">
            <v>863</v>
          </cell>
          <cell r="H31">
            <v>537</v>
          </cell>
          <cell r="I31">
            <v>927</v>
          </cell>
          <cell r="N31">
            <v>230</v>
          </cell>
        </row>
        <row r="32">
          <cell r="B32" t="str">
            <v>100㎟</v>
          </cell>
          <cell r="C32" t="str">
            <v>EA</v>
          </cell>
          <cell r="F32">
            <v>350</v>
          </cell>
          <cell r="G32">
            <v>863</v>
          </cell>
          <cell r="H32">
            <v>1129</v>
          </cell>
          <cell r="I32">
            <v>927</v>
          </cell>
          <cell r="N32">
            <v>350</v>
          </cell>
        </row>
        <row r="33">
          <cell r="B33" t="str">
            <v>Φ3.2mm</v>
          </cell>
          <cell r="C33" t="str">
            <v>KG</v>
          </cell>
          <cell r="F33">
            <v>1270</v>
          </cell>
          <cell r="G33">
            <v>1114</v>
          </cell>
          <cell r="H33">
            <v>1270</v>
          </cell>
          <cell r="I33">
            <v>815</v>
          </cell>
          <cell r="N33">
            <v>1270</v>
          </cell>
        </row>
        <row r="34">
          <cell r="B34" t="str">
            <v>내수1급T=12mm</v>
          </cell>
          <cell r="C34" t="str">
            <v>㎡</v>
          </cell>
          <cell r="F34">
            <v>6339</v>
          </cell>
          <cell r="G34">
            <v>495</v>
          </cell>
          <cell r="H34">
            <v>5796</v>
          </cell>
          <cell r="I34">
            <v>415</v>
          </cell>
          <cell r="N34">
            <v>5796</v>
          </cell>
        </row>
        <row r="35">
          <cell r="B35" t="str">
            <v>외송</v>
          </cell>
          <cell r="C35" t="str">
            <v>㎥</v>
          </cell>
          <cell r="F35">
            <v>192901</v>
          </cell>
          <cell r="G35">
            <v>138</v>
          </cell>
          <cell r="H35">
            <v>199331</v>
          </cell>
          <cell r="I35">
            <v>105</v>
          </cell>
          <cell r="N35">
            <v>192901</v>
          </cell>
        </row>
        <row r="36">
          <cell r="B36" t="str">
            <v>#8,4.0mm축선</v>
          </cell>
          <cell r="C36" t="str">
            <v>KG</v>
          </cell>
          <cell r="F36">
            <v>473</v>
          </cell>
          <cell r="G36">
            <v>65</v>
          </cell>
          <cell r="H36">
            <v>510</v>
          </cell>
          <cell r="I36">
            <v>70</v>
          </cell>
          <cell r="N36">
            <v>473</v>
          </cell>
        </row>
        <row r="37">
          <cell r="B37" t="str">
            <v>목재,합판용</v>
          </cell>
          <cell r="C37" t="str">
            <v>ℓ</v>
          </cell>
          <cell r="F37">
            <v>1800</v>
          </cell>
          <cell r="G37">
            <v>125</v>
          </cell>
          <cell r="H37">
            <v>1800</v>
          </cell>
          <cell r="I37">
            <v>103</v>
          </cell>
          <cell r="N37">
            <v>1800</v>
          </cell>
        </row>
        <row r="38">
          <cell r="B38" t="str">
            <v>N-75</v>
          </cell>
          <cell r="C38" t="str">
            <v>KG</v>
          </cell>
          <cell r="F38">
            <v>640</v>
          </cell>
          <cell r="G38">
            <v>68</v>
          </cell>
          <cell r="H38">
            <v>620</v>
          </cell>
          <cell r="I38">
            <v>70</v>
          </cell>
          <cell r="N38">
            <v>620</v>
          </cell>
        </row>
        <row r="39">
          <cell r="B39" t="str">
            <v>Φ14x1000</v>
          </cell>
          <cell r="C39" t="str">
            <v>EA</v>
          </cell>
          <cell r="F39">
            <v>3000</v>
          </cell>
          <cell r="G39">
            <v>936</v>
          </cell>
          <cell r="H39">
            <v>3000</v>
          </cell>
          <cell r="I39">
            <v>993</v>
          </cell>
          <cell r="N39">
            <v>3000</v>
          </cell>
        </row>
        <row r="40">
          <cell r="B40" t="str">
            <v>NH 150W</v>
          </cell>
          <cell r="C40" t="str">
            <v>EA</v>
          </cell>
          <cell r="D40">
            <v>10800</v>
          </cell>
          <cell r="N40">
            <v>10800</v>
          </cell>
        </row>
        <row r="41">
          <cell r="B41" t="str">
            <v>NH 150W</v>
          </cell>
          <cell r="C41" t="str">
            <v>EA</v>
          </cell>
          <cell r="D41">
            <v>14272</v>
          </cell>
          <cell r="N41">
            <v>14272</v>
          </cell>
        </row>
        <row r="42">
          <cell r="B42" t="str">
            <v>NH 250W</v>
          </cell>
          <cell r="C42" t="str">
            <v>EA</v>
          </cell>
          <cell r="D42">
            <v>12127</v>
          </cell>
          <cell r="N42">
            <v>12127</v>
          </cell>
        </row>
        <row r="43">
          <cell r="B43" t="str">
            <v>NH 250W</v>
          </cell>
          <cell r="C43" t="str">
            <v>EA</v>
          </cell>
          <cell r="D43">
            <v>16127</v>
          </cell>
          <cell r="N43">
            <v>16127</v>
          </cell>
        </row>
        <row r="44">
          <cell r="B44" t="str">
            <v>NH 400W</v>
          </cell>
          <cell r="C44" t="str">
            <v>EA</v>
          </cell>
          <cell r="D44">
            <v>13600</v>
          </cell>
          <cell r="N44">
            <v>13600</v>
          </cell>
        </row>
        <row r="45">
          <cell r="B45" t="str">
            <v>NH 400W</v>
          </cell>
          <cell r="C45" t="str">
            <v>EA</v>
          </cell>
          <cell r="D45">
            <v>19081</v>
          </cell>
          <cell r="N45">
            <v>19081</v>
          </cell>
        </row>
        <row r="46">
          <cell r="B46" t="str">
            <v>방습형,고감도형</v>
          </cell>
          <cell r="C46" t="str">
            <v>EA</v>
          </cell>
          <cell r="H46">
            <v>17100</v>
          </cell>
          <cell r="I46">
            <v>977</v>
          </cell>
          <cell r="N46">
            <v>17100</v>
          </cell>
        </row>
        <row r="47">
          <cell r="B47" t="str">
            <v>자동복귀형</v>
          </cell>
          <cell r="C47" t="str">
            <v>EA</v>
          </cell>
          <cell r="H47">
            <v>24000</v>
          </cell>
          <cell r="I47">
            <v>977</v>
          </cell>
          <cell r="N47">
            <v>24000</v>
          </cell>
        </row>
        <row r="48">
          <cell r="B48" t="str">
            <v>D 10</v>
          </cell>
          <cell r="C48" t="str">
            <v>TON</v>
          </cell>
          <cell r="D48">
            <v>306863</v>
          </cell>
          <cell r="N48">
            <v>306863</v>
          </cell>
        </row>
        <row r="49">
          <cell r="B49" t="str">
            <v>Φ20x450</v>
          </cell>
          <cell r="C49" t="str">
            <v>EA</v>
          </cell>
          <cell r="F49">
            <v>1320</v>
          </cell>
          <cell r="G49">
            <v>94</v>
          </cell>
          <cell r="H49">
            <v>803</v>
          </cell>
          <cell r="I49">
            <v>76</v>
          </cell>
          <cell r="N49">
            <v>803</v>
          </cell>
        </row>
        <row r="50">
          <cell r="B50" t="str">
            <v>Φ22x450</v>
          </cell>
          <cell r="C50" t="str">
            <v>EA</v>
          </cell>
          <cell r="F50">
            <v>1840</v>
          </cell>
          <cell r="G50">
            <v>94</v>
          </cell>
          <cell r="H50">
            <v>1045</v>
          </cell>
          <cell r="I50">
            <v>76</v>
          </cell>
          <cell r="N50">
            <v>1045</v>
          </cell>
        </row>
        <row r="51">
          <cell r="B51" t="str">
            <v>Φ25x450</v>
          </cell>
          <cell r="C51" t="str">
            <v>EA</v>
          </cell>
          <cell r="F51">
            <v>1840</v>
          </cell>
          <cell r="G51">
            <v>94</v>
          </cell>
          <cell r="H51">
            <v>1375</v>
          </cell>
          <cell r="I51">
            <v>76</v>
          </cell>
          <cell r="N51">
            <v>1375</v>
          </cell>
        </row>
        <row r="52">
          <cell r="B52" t="str">
            <v>Φ25</v>
          </cell>
          <cell r="C52" t="str">
            <v>EA</v>
          </cell>
          <cell r="F52">
            <v>44</v>
          </cell>
          <cell r="G52">
            <v>96</v>
          </cell>
          <cell r="H52">
            <v>139</v>
          </cell>
          <cell r="I52">
            <v>80</v>
          </cell>
          <cell r="N52">
            <v>44</v>
          </cell>
        </row>
        <row r="53">
          <cell r="B53" t="str">
            <v>저유황 경유</v>
          </cell>
          <cell r="C53" t="str">
            <v>ℓ</v>
          </cell>
          <cell r="F53">
            <v>743</v>
          </cell>
          <cell r="G53">
            <v>1191</v>
          </cell>
          <cell r="H53">
            <v>694</v>
          </cell>
          <cell r="I53">
            <v>1107</v>
          </cell>
          <cell r="N53">
            <v>694</v>
          </cell>
        </row>
        <row r="54">
          <cell r="B54" t="str">
            <v>BASE,T=2.3mm이상</v>
          </cell>
          <cell r="C54" t="str">
            <v>M</v>
          </cell>
          <cell r="F54">
            <v>4000</v>
          </cell>
          <cell r="G54">
            <v>384</v>
          </cell>
          <cell r="H54">
            <v>2500</v>
          </cell>
          <cell r="I54">
            <v>486</v>
          </cell>
          <cell r="N54">
            <v>2500</v>
          </cell>
        </row>
        <row r="55">
          <cell r="B55" t="str">
            <v>TOP,T=2.3mm이상</v>
          </cell>
          <cell r="C55" t="str">
            <v>M</v>
          </cell>
          <cell r="F55">
            <v>3000</v>
          </cell>
          <cell r="G55">
            <v>384</v>
          </cell>
          <cell r="H55">
            <v>1600</v>
          </cell>
          <cell r="I55">
            <v>486</v>
          </cell>
          <cell r="N55">
            <v>1600</v>
          </cell>
        </row>
        <row r="56">
          <cell r="B56" t="str">
            <v>벽,1200x2400</v>
          </cell>
          <cell r="C56" t="str">
            <v>매</v>
          </cell>
          <cell r="F56">
            <v>42000</v>
          </cell>
          <cell r="G56">
            <v>383</v>
          </cell>
          <cell r="H56">
            <v>39000</v>
          </cell>
          <cell r="I56">
            <v>486</v>
          </cell>
          <cell r="N56">
            <v>39000</v>
          </cell>
        </row>
        <row r="57">
          <cell r="B57" t="str">
            <v>창문,1200x2400</v>
          </cell>
          <cell r="C57" t="str">
            <v>매</v>
          </cell>
          <cell r="F57">
            <v>93000</v>
          </cell>
          <cell r="G57">
            <v>384</v>
          </cell>
          <cell r="H57">
            <v>78000</v>
          </cell>
          <cell r="I57">
            <v>486</v>
          </cell>
          <cell r="N57">
            <v>78000</v>
          </cell>
        </row>
        <row r="58">
          <cell r="B58" t="str">
            <v>철재문,1200x2400</v>
          </cell>
          <cell r="C58" t="str">
            <v>매</v>
          </cell>
          <cell r="F58">
            <v>120000</v>
          </cell>
          <cell r="G58">
            <v>383</v>
          </cell>
          <cell r="H58">
            <v>100000</v>
          </cell>
          <cell r="I58">
            <v>486</v>
          </cell>
          <cell r="N58">
            <v>100000</v>
          </cell>
        </row>
        <row r="59">
          <cell r="B59" t="str">
            <v>벽 1200x2400</v>
          </cell>
          <cell r="C59" t="str">
            <v>매</v>
          </cell>
          <cell r="F59">
            <v>37000</v>
          </cell>
          <cell r="G59">
            <v>384</v>
          </cell>
          <cell r="H59">
            <v>31000</v>
          </cell>
          <cell r="I59">
            <v>486</v>
          </cell>
          <cell r="N59">
            <v>31000</v>
          </cell>
        </row>
        <row r="60">
          <cell r="B60" t="str">
            <v>목재문,1200x2400</v>
          </cell>
          <cell r="C60" t="str">
            <v>매</v>
          </cell>
          <cell r="F60">
            <v>76800</v>
          </cell>
          <cell r="G60">
            <v>384</v>
          </cell>
          <cell r="H60">
            <v>78000</v>
          </cell>
          <cell r="I60">
            <v>486</v>
          </cell>
          <cell r="N60">
            <v>76800</v>
          </cell>
        </row>
        <row r="61">
          <cell r="B61" t="str">
            <v>AL,L=2400</v>
          </cell>
          <cell r="C61" t="str">
            <v>조</v>
          </cell>
          <cell r="F61">
            <v>3000</v>
          </cell>
          <cell r="G61">
            <v>383</v>
          </cell>
          <cell r="H61">
            <v>5000</v>
          </cell>
          <cell r="I61">
            <v>484</v>
          </cell>
          <cell r="N61">
            <v>3000</v>
          </cell>
        </row>
        <row r="62">
          <cell r="B62" t="str">
            <v>600x1200</v>
          </cell>
          <cell r="C62" t="str">
            <v>매</v>
          </cell>
          <cell r="F62">
            <v>15200</v>
          </cell>
          <cell r="G62">
            <v>384</v>
          </cell>
          <cell r="H62">
            <v>23000</v>
          </cell>
          <cell r="I62">
            <v>485</v>
          </cell>
          <cell r="N62">
            <v>15200</v>
          </cell>
        </row>
        <row r="63">
          <cell r="B63" t="str">
            <v>PLATE</v>
          </cell>
          <cell r="C63" t="str">
            <v>매</v>
          </cell>
          <cell r="F63">
            <v>3200</v>
          </cell>
          <cell r="G63">
            <v>383</v>
          </cell>
          <cell r="H63">
            <v>2000</v>
          </cell>
          <cell r="I63">
            <v>486</v>
          </cell>
          <cell r="N63">
            <v>2000</v>
          </cell>
        </row>
        <row r="64">
          <cell r="B64" t="str">
            <v>0.5mm COLOR</v>
          </cell>
          <cell r="C64" t="str">
            <v>㎡</v>
          </cell>
          <cell r="F64">
            <v>6000</v>
          </cell>
          <cell r="G64">
            <v>383</v>
          </cell>
          <cell r="H64">
            <v>3800</v>
          </cell>
          <cell r="I64">
            <v>486</v>
          </cell>
          <cell r="N64">
            <v>3800</v>
          </cell>
        </row>
        <row r="65">
          <cell r="B65" t="str">
            <v>L=7.2M</v>
          </cell>
          <cell r="C65" t="str">
            <v>EA</v>
          </cell>
          <cell r="F65">
            <v>79000</v>
          </cell>
          <cell r="G65">
            <v>383</v>
          </cell>
          <cell r="H65">
            <v>90000</v>
          </cell>
          <cell r="I65">
            <v>485</v>
          </cell>
          <cell r="N65">
            <v>79000</v>
          </cell>
        </row>
        <row r="66">
          <cell r="B66" t="str">
            <v>T=2.0mm이상</v>
          </cell>
          <cell r="C66" t="str">
            <v>EA</v>
          </cell>
          <cell r="F66">
            <v>2300</v>
          </cell>
          <cell r="G66">
            <v>383</v>
          </cell>
          <cell r="H66">
            <v>1400</v>
          </cell>
          <cell r="I66">
            <v>486</v>
          </cell>
          <cell r="N66">
            <v>1400</v>
          </cell>
        </row>
        <row r="67">
          <cell r="B67" t="str">
            <v>미장합판</v>
          </cell>
          <cell r="C67" t="str">
            <v>매</v>
          </cell>
          <cell r="F67">
            <v>9000</v>
          </cell>
          <cell r="G67">
            <v>383</v>
          </cell>
          <cell r="H67">
            <v>9000</v>
          </cell>
          <cell r="I67">
            <v>484</v>
          </cell>
          <cell r="N67">
            <v>9000</v>
          </cell>
        </row>
        <row r="68">
          <cell r="B68" t="str">
            <v>AL, L=4800</v>
          </cell>
          <cell r="C68" t="str">
            <v>M</v>
          </cell>
          <cell r="F68">
            <v>6000</v>
          </cell>
          <cell r="G68">
            <v>383</v>
          </cell>
          <cell r="H68">
            <v>6000</v>
          </cell>
          <cell r="I68">
            <v>484</v>
          </cell>
          <cell r="N68">
            <v>6000</v>
          </cell>
        </row>
        <row r="69">
          <cell r="B69" t="str">
            <v>190x90x57</v>
          </cell>
          <cell r="C69" t="str">
            <v>매</v>
          </cell>
          <cell r="F69">
            <v>43</v>
          </cell>
          <cell r="G69">
            <v>330</v>
          </cell>
          <cell r="H69">
            <v>45</v>
          </cell>
          <cell r="I69">
            <v>281</v>
          </cell>
          <cell r="N69">
            <v>43</v>
          </cell>
        </row>
        <row r="70">
          <cell r="B70" t="str">
            <v>보통</v>
          </cell>
          <cell r="C70" t="str">
            <v>KG</v>
          </cell>
          <cell r="F70">
            <v>100</v>
          </cell>
          <cell r="G70">
            <v>112</v>
          </cell>
          <cell r="H70">
            <v>100</v>
          </cell>
          <cell r="I70">
            <v>96</v>
          </cell>
          <cell r="N70">
            <v>100</v>
          </cell>
        </row>
        <row r="71">
          <cell r="B71" t="str">
            <v>세사</v>
          </cell>
          <cell r="C71" t="str">
            <v>㎥</v>
          </cell>
          <cell r="F71">
            <v>8600</v>
          </cell>
          <cell r="G71">
            <v>108</v>
          </cell>
          <cell r="H71">
            <v>9000</v>
          </cell>
          <cell r="I71">
            <v>94</v>
          </cell>
          <cell r="N71">
            <v>8600</v>
          </cell>
        </row>
        <row r="72">
          <cell r="B72" t="str">
            <v>침투성</v>
          </cell>
          <cell r="C72" t="str">
            <v>ℓ</v>
          </cell>
          <cell r="F72">
            <v>4300</v>
          </cell>
          <cell r="G72">
            <v>355</v>
          </cell>
          <cell r="H72">
            <v>4300</v>
          </cell>
          <cell r="I72">
            <v>312</v>
          </cell>
          <cell r="N72">
            <v>4300</v>
          </cell>
        </row>
        <row r="73">
          <cell r="B73" t="str">
            <v>무늬강판 6T</v>
          </cell>
          <cell r="C73" t="str">
            <v>KG</v>
          </cell>
          <cell r="F73">
            <v>394</v>
          </cell>
          <cell r="G73">
            <v>61</v>
          </cell>
          <cell r="H73">
            <v>430</v>
          </cell>
          <cell r="I73">
            <v>53</v>
          </cell>
          <cell r="N73">
            <v>394</v>
          </cell>
        </row>
        <row r="74">
          <cell r="B74" t="str">
            <v>200x250</v>
          </cell>
          <cell r="C74" t="str">
            <v>m</v>
          </cell>
          <cell r="H74">
            <v>170</v>
          </cell>
          <cell r="I74">
            <v>1019</v>
          </cell>
          <cell r="N74">
            <v>170</v>
          </cell>
        </row>
        <row r="75">
          <cell r="B75" t="str">
            <v>40-180-8</v>
          </cell>
          <cell r="C75" t="str">
            <v>㎥</v>
          </cell>
          <cell r="F75">
            <v>45420</v>
          </cell>
          <cell r="G75">
            <v>118</v>
          </cell>
          <cell r="H75">
            <v>45410</v>
          </cell>
          <cell r="I75">
            <v>99</v>
          </cell>
          <cell r="L75">
            <v>43159</v>
          </cell>
          <cell r="M75">
            <v>100</v>
          </cell>
          <cell r="N75">
            <v>43159</v>
          </cell>
        </row>
        <row r="76">
          <cell r="B76" t="str">
            <v>고휘도</v>
          </cell>
          <cell r="C76" t="str">
            <v>EA</v>
          </cell>
          <cell r="F76">
            <v>5000</v>
          </cell>
          <cell r="G76">
            <v>963</v>
          </cell>
          <cell r="N76">
            <v>5000</v>
          </cell>
        </row>
        <row r="77">
          <cell r="B77" t="str">
            <v>강제사무용</v>
          </cell>
          <cell r="C77" t="str">
            <v>EA</v>
          </cell>
          <cell r="D77">
            <v>101800</v>
          </cell>
          <cell r="N77">
            <v>101800</v>
          </cell>
        </row>
        <row r="78">
          <cell r="B78" t="str">
            <v>사무용,회전식</v>
          </cell>
          <cell r="C78" t="str">
            <v>EA</v>
          </cell>
          <cell r="D78">
            <v>43054</v>
          </cell>
          <cell r="N78">
            <v>43054</v>
          </cell>
        </row>
        <row r="79">
          <cell r="B79" t="str">
            <v>1790x880x380</v>
          </cell>
          <cell r="C79" t="str">
            <v>EA</v>
          </cell>
          <cell r="D79">
            <v>88445</v>
          </cell>
          <cell r="N79">
            <v>88445</v>
          </cell>
        </row>
        <row r="80">
          <cell r="B80" t="str">
            <v>강제,4단</v>
          </cell>
          <cell r="C80" t="str">
            <v>EA</v>
          </cell>
          <cell r="D80">
            <v>94972</v>
          </cell>
          <cell r="N80">
            <v>94972</v>
          </cell>
        </row>
        <row r="81">
          <cell r="B81" t="str">
            <v>P-Ⅳ</v>
          </cell>
          <cell r="C81" t="str">
            <v>대</v>
          </cell>
          <cell r="D81">
            <v>626909</v>
          </cell>
          <cell r="N81">
            <v>626909</v>
          </cell>
        </row>
        <row r="82">
          <cell r="B82" t="str">
            <v>CRT 17인치</v>
          </cell>
          <cell r="C82" t="str">
            <v>대</v>
          </cell>
          <cell r="D82">
            <v>163636</v>
          </cell>
          <cell r="N82">
            <v>163636</v>
          </cell>
        </row>
        <row r="83">
          <cell r="B83" t="str">
            <v>레이져</v>
          </cell>
          <cell r="C83" t="str">
            <v>대</v>
          </cell>
          <cell r="D83">
            <v>234500</v>
          </cell>
          <cell r="N83">
            <v>234500</v>
          </cell>
        </row>
        <row r="84">
          <cell r="B84" t="str">
            <v>잉크젯</v>
          </cell>
          <cell r="C84" t="str">
            <v>대</v>
          </cell>
          <cell r="F84">
            <v>2850000</v>
          </cell>
          <cell r="G84">
            <v>1243</v>
          </cell>
          <cell r="L84">
            <v>2865000</v>
          </cell>
          <cell r="M84">
            <v>1099</v>
          </cell>
          <cell r="N84">
            <v>2850000</v>
          </cell>
        </row>
        <row r="85">
          <cell r="B85" t="str">
            <v>6인용(1800x960x720)</v>
          </cell>
          <cell r="C85" t="str">
            <v>EA</v>
          </cell>
          <cell r="D85">
            <v>240889</v>
          </cell>
          <cell r="N85">
            <v>240889</v>
          </cell>
        </row>
        <row r="86">
          <cell r="B86" t="str">
            <v>사무용,고정식</v>
          </cell>
          <cell r="C86" t="str">
            <v>EA</v>
          </cell>
          <cell r="D86">
            <v>17581</v>
          </cell>
          <cell r="N86">
            <v>17581</v>
          </cell>
        </row>
        <row r="87">
          <cell r="B87" t="str">
            <v>냉동99ℓ/냉장261ℓ</v>
          </cell>
          <cell r="C87" t="str">
            <v>대</v>
          </cell>
          <cell r="F87">
            <v>474545</v>
          </cell>
          <cell r="G87">
            <v>1317</v>
          </cell>
          <cell r="N87">
            <v>474545</v>
          </cell>
        </row>
        <row r="88">
          <cell r="B88" t="str">
            <v>벽걸이형(10평형)</v>
          </cell>
          <cell r="C88" t="str">
            <v>대</v>
          </cell>
          <cell r="D88">
            <v>458090</v>
          </cell>
          <cell r="N88">
            <v>458090</v>
          </cell>
        </row>
        <row r="89">
          <cell r="B89" t="str">
            <v>축열식</v>
          </cell>
          <cell r="C89" t="str">
            <v>대</v>
          </cell>
          <cell r="D89">
            <v>218972</v>
          </cell>
          <cell r="N89">
            <v>218972</v>
          </cell>
        </row>
        <row r="90">
          <cell r="B90" t="str">
            <v>21인치</v>
          </cell>
          <cell r="C90" t="str">
            <v>대</v>
          </cell>
          <cell r="D90">
            <v>276000</v>
          </cell>
          <cell r="N90">
            <v>276000</v>
          </cell>
        </row>
        <row r="91">
          <cell r="B91" t="str">
            <v>4HEAD</v>
          </cell>
          <cell r="C91" t="str">
            <v>대</v>
          </cell>
          <cell r="D91">
            <v>153636</v>
          </cell>
          <cell r="N91">
            <v>153636</v>
          </cell>
        </row>
        <row r="92">
          <cell r="B92" t="str">
            <v>전자식</v>
          </cell>
          <cell r="C92" t="str">
            <v>대</v>
          </cell>
          <cell r="D92">
            <v>1800000</v>
          </cell>
          <cell r="N92">
            <v>1800000</v>
          </cell>
        </row>
        <row r="93">
          <cell r="B93" t="str">
            <v>1회선용</v>
          </cell>
          <cell r="C93" t="str">
            <v>대</v>
          </cell>
          <cell r="D93">
            <v>17181</v>
          </cell>
          <cell r="N93">
            <v>17181</v>
          </cell>
        </row>
        <row r="94">
          <cell r="B94" t="str">
            <v>CIS방식</v>
          </cell>
          <cell r="C94" t="str">
            <v>대</v>
          </cell>
          <cell r="F94">
            <v>220000</v>
          </cell>
          <cell r="G94">
            <v>1233</v>
          </cell>
          <cell r="H94">
            <v>241000</v>
          </cell>
          <cell r="I94">
            <v>1134</v>
          </cell>
          <cell r="N94">
            <v>220000</v>
          </cell>
        </row>
        <row r="95">
          <cell r="B95" t="str">
            <v>갤로퍼Ⅱ,디젤,오토</v>
          </cell>
          <cell r="C95" t="str">
            <v>대</v>
          </cell>
          <cell r="D95">
            <v>18487272</v>
          </cell>
          <cell r="N95">
            <v>18487272</v>
          </cell>
        </row>
        <row r="96">
          <cell r="B96" t="str">
            <v>컴퓨터식(4회로)</v>
          </cell>
          <cell r="C96" t="str">
            <v>면</v>
          </cell>
          <cell r="D96">
            <v>8100000</v>
          </cell>
          <cell r="J96">
            <v>8100000</v>
          </cell>
          <cell r="K96">
            <v>823</v>
          </cell>
          <cell r="N96">
            <v>8100000</v>
          </cell>
        </row>
        <row r="97">
          <cell r="B97" t="str">
            <v>컴퓨터식(2회로)</v>
          </cell>
          <cell r="C97" t="str">
            <v>면</v>
          </cell>
          <cell r="D97">
            <v>8000000</v>
          </cell>
          <cell r="J97">
            <v>8000000</v>
          </cell>
          <cell r="K97">
            <v>823</v>
          </cell>
          <cell r="N97">
            <v>8000000</v>
          </cell>
        </row>
        <row r="98">
          <cell r="B98" t="str">
            <v>H=10M,2M(1등용)</v>
          </cell>
          <cell r="C98" t="str">
            <v>주</v>
          </cell>
          <cell r="F98">
            <v>1650000</v>
          </cell>
          <cell r="G98">
            <v>963</v>
          </cell>
          <cell r="L98">
            <v>1650000</v>
          </cell>
          <cell r="M98">
            <v>828</v>
          </cell>
          <cell r="N98">
            <v>1650000</v>
          </cell>
        </row>
        <row r="99">
          <cell r="B99" t="str">
            <v>H=10M,2M(2등용)</v>
          </cell>
          <cell r="C99" t="str">
            <v>주</v>
          </cell>
          <cell r="F99">
            <v>2100000</v>
          </cell>
          <cell r="G99">
            <v>963</v>
          </cell>
          <cell r="L99">
            <v>2100000</v>
          </cell>
          <cell r="M99">
            <v>828</v>
          </cell>
          <cell r="N99">
            <v>2100000</v>
          </cell>
        </row>
        <row r="100">
          <cell r="B100" t="str">
            <v xml:space="preserve"> H=4.5M</v>
          </cell>
          <cell r="C100" t="str">
            <v>주</v>
          </cell>
          <cell r="F100">
            <v>550000</v>
          </cell>
          <cell r="G100">
            <v>962</v>
          </cell>
          <cell r="N100">
            <v>550000</v>
          </cell>
        </row>
        <row r="101">
          <cell r="B101" t="str">
            <v>무광택 STS POLE용</v>
          </cell>
          <cell r="C101" t="str">
            <v>EA</v>
          </cell>
          <cell r="F101">
            <v>320000</v>
          </cell>
          <cell r="G101">
            <v>963</v>
          </cell>
          <cell r="L101">
            <v>320000</v>
          </cell>
          <cell r="M101">
            <v>828</v>
          </cell>
          <cell r="N101">
            <v>320000</v>
          </cell>
        </row>
        <row r="102">
          <cell r="B102" t="str">
            <v>세종로대형</v>
          </cell>
          <cell r="C102" t="str">
            <v>EA</v>
          </cell>
          <cell r="D102">
            <v>47863</v>
          </cell>
          <cell r="N102">
            <v>47863</v>
          </cell>
        </row>
        <row r="103">
          <cell r="B103" t="str">
            <v xml:space="preserve"> H=10M-2M ARM</v>
          </cell>
          <cell r="C103" t="str">
            <v>주</v>
          </cell>
          <cell r="D103">
            <v>257854</v>
          </cell>
          <cell r="N103">
            <v>257854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직종명</v>
          </cell>
          <cell r="B1" t="str">
            <v>2003상반기</v>
          </cell>
        </row>
        <row r="2">
          <cell r="A2" t="str">
            <v>플랜트전공</v>
          </cell>
          <cell r="B2">
            <v>77517</v>
          </cell>
        </row>
        <row r="3">
          <cell r="A3" t="str">
            <v>목도공</v>
          </cell>
          <cell r="B3">
            <v>77076</v>
          </cell>
        </row>
        <row r="4">
          <cell r="A4" t="str">
            <v>비계공</v>
          </cell>
          <cell r="B4">
            <v>93650</v>
          </cell>
        </row>
        <row r="5">
          <cell r="A5" t="str">
            <v>특별인부</v>
          </cell>
          <cell r="B5">
            <v>65734</v>
          </cell>
        </row>
        <row r="6">
          <cell r="A6" t="str">
            <v>철공</v>
          </cell>
          <cell r="B6">
            <v>85754</v>
          </cell>
        </row>
        <row r="7">
          <cell r="A7" t="str">
            <v>용접공(일반)</v>
          </cell>
          <cell r="B7">
            <v>79947</v>
          </cell>
        </row>
        <row r="8">
          <cell r="A8" t="str">
            <v>도장공</v>
          </cell>
          <cell r="B8">
            <v>79956</v>
          </cell>
        </row>
        <row r="9">
          <cell r="A9" t="str">
            <v>철근공</v>
          </cell>
          <cell r="B9">
            <v>93853</v>
          </cell>
        </row>
        <row r="10">
          <cell r="A10" t="str">
            <v>기계공</v>
          </cell>
          <cell r="B10">
            <v>58291</v>
          </cell>
        </row>
        <row r="11">
          <cell r="A11" t="str">
            <v>보통인부</v>
          </cell>
          <cell r="B11">
            <v>50683</v>
          </cell>
        </row>
        <row r="12">
          <cell r="A12" t="str">
            <v>내선전공</v>
          </cell>
          <cell r="B12">
            <v>72268</v>
          </cell>
        </row>
        <row r="13">
          <cell r="A13" t="str">
            <v>배전전공</v>
          </cell>
          <cell r="B13">
            <v>171178</v>
          </cell>
        </row>
        <row r="14">
          <cell r="A14" t="str">
            <v>저압케이블공</v>
          </cell>
          <cell r="B14">
            <v>79938</v>
          </cell>
        </row>
        <row r="15">
          <cell r="A15" t="str">
            <v>배관공</v>
          </cell>
          <cell r="B15">
            <v>76823</v>
          </cell>
        </row>
        <row r="16">
          <cell r="A16" t="str">
            <v>건축목공</v>
          </cell>
          <cell r="B16">
            <v>86872</v>
          </cell>
        </row>
        <row r="17">
          <cell r="A17" t="str">
            <v>방수공</v>
          </cell>
          <cell r="B17">
            <v>69668</v>
          </cell>
        </row>
        <row r="18">
          <cell r="A18" t="str">
            <v>무선안테나공</v>
          </cell>
          <cell r="B18">
            <v>100371</v>
          </cell>
        </row>
        <row r="19">
          <cell r="A19" t="str">
            <v>콘크리트공</v>
          </cell>
          <cell r="B19">
            <v>90048</v>
          </cell>
        </row>
        <row r="20">
          <cell r="A20" t="str">
            <v>형틀목공</v>
          </cell>
          <cell r="B20">
            <v>91573</v>
          </cell>
        </row>
        <row r="21">
          <cell r="A21" t="str">
            <v>미장공</v>
          </cell>
          <cell r="B21">
            <v>89051</v>
          </cell>
        </row>
        <row r="22">
          <cell r="A22" t="str">
            <v>건설기계운전기사</v>
          </cell>
          <cell r="B22">
            <v>81246</v>
          </cell>
        </row>
        <row r="23">
          <cell r="A23" t="str">
            <v>건설기계운전조수</v>
          </cell>
          <cell r="B23">
            <v>53719</v>
          </cell>
        </row>
        <row r="24">
          <cell r="A24" t="str">
            <v>건설기계조장</v>
          </cell>
          <cell r="B24">
            <v>87216</v>
          </cell>
        </row>
        <row r="25">
          <cell r="A25" t="str">
            <v>운전사(운반차)</v>
          </cell>
          <cell r="B25">
            <v>61857</v>
          </cell>
        </row>
        <row r="26">
          <cell r="A26" t="str">
            <v>운전사(기계)</v>
          </cell>
          <cell r="B26">
            <v>59707</v>
          </cell>
        </row>
        <row r="27">
          <cell r="A27" t="str">
            <v>계장공</v>
          </cell>
          <cell r="B27">
            <v>79270</v>
          </cell>
        </row>
      </sheetData>
      <sheetData sheetId="9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DATE"/>
      <sheetName val="지장물C"/>
      <sheetName val="노무비단가"/>
      <sheetName val="6PILE  (돌출)"/>
      <sheetName val="N賃率-職"/>
      <sheetName val="을지"/>
      <sheetName val="단가산출서"/>
      <sheetName val="목록"/>
      <sheetName val="Baby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2"/>
      <sheetName val="구조물철거타공정이월"/>
      <sheetName val="#REF"/>
      <sheetName val="Sheet17"/>
      <sheetName val="INPUT"/>
      <sheetName val="단위수량"/>
      <sheetName val="단면가정"/>
      <sheetName val="설계조건"/>
      <sheetName val="부대일수용두"/>
      <sheetName val="철근"/>
      <sheetName val="부대공 일반 수량집계표"/>
      <sheetName val="양지편교 토공집계표"/>
      <sheetName val="집계표(양)"/>
      <sheetName val="수량(양)1"/>
      <sheetName val="수량(양)2"/>
      <sheetName val="보도공총괄수량집계"/>
      <sheetName val="아스콘집계표"/>
      <sheetName val="콘크리트및몰탈집계표"/>
      <sheetName val="철근수량집계표"/>
      <sheetName val="흄관및경계석집계표"/>
      <sheetName val="골재집계표"/>
      <sheetName val="타공종이월수량집계표"/>
      <sheetName val="총괄수량집계표"/>
      <sheetName val=" 시멘트및골재량"/>
      <sheetName val="총괄철근집계표"/>
      <sheetName val="옹벽총괄 집계표"/>
      <sheetName val="옹벽총괄 철근집계표"/>
      <sheetName val="내역서"/>
      <sheetName val="N賃率-職"/>
      <sheetName val="I一般比"/>
      <sheetName val="공사내역"/>
      <sheetName val="3.하중산정4.지지력"/>
      <sheetName val="날개벽(시점좌측)"/>
      <sheetName val="원형1호맨홀토공수량"/>
      <sheetName val="대로근거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배수관로집계"/>
      <sheetName val="배수관로수량현황"/>
      <sheetName val="배수관로수량집계"/>
      <sheetName val="배수관로수량집계L-8,9,1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J형측구단위수량"/>
      <sheetName val="1+214(수로)"/>
      <sheetName val="1+185(통로)"/>
      <sheetName val="구체,날개,보강철근수량"/>
      <sheetName val="난간및차수벽철근량"/>
      <sheetName val="접속저판"/>
      <sheetName val="간지"/>
      <sheetName val="파형강판 총수량집계표"/>
      <sheetName val="통로"/>
      <sheetName val="철근수량 집계표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DATE"/>
      <sheetName val="보차도경계석"/>
      <sheetName val="45,46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토공(우물통,기타) "/>
      <sheetName val="전신환매도율"/>
      <sheetName val="정화조동내역"/>
      <sheetName val="암거날개벽재료집계"/>
      <sheetName val="재정비직인"/>
      <sheetName val="재정비내역"/>
      <sheetName val="지적고시내역"/>
      <sheetName val="우배수"/>
      <sheetName val="6.자재단가"/>
      <sheetName val="BOQ"/>
      <sheetName val="교각1"/>
      <sheetName val="터파기및재료"/>
      <sheetName val="물가시세"/>
      <sheetName val="노임단가"/>
      <sheetName val="내역서"/>
      <sheetName val="총괄갑 "/>
      <sheetName val="Baby일위대가"/>
      <sheetName val="공사비증감"/>
      <sheetName val="역T형옹벽(3.0)"/>
      <sheetName val="을지"/>
      <sheetName val="수량산출"/>
      <sheetName val="CB"/>
      <sheetName val="일위대가(가설)"/>
      <sheetName val="일위대가"/>
      <sheetName val="견적서"/>
      <sheetName val="99총공사내역서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부대내역"/>
      <sheetName val="(A)내역서"/>
      <sheetName val="도급내역"/>
      <sheetName val="수량-가로등"/>
      <sheetName val="관급자재"/>
      <sheetName val="금액내역서"/>
      <sheetName val="인사자료총집계"/>
      <sheetName val="BID"/>
      <sheetName val="직노"/>
      <sheetName val="노무비"/>
      <sheetName val="철근계"/>
      <sheetName val="7.PILE  (돌출)"/>
      <sheetName val="TOTAL_BOQ"/>
      <sheetName val="건축공사실행"/>
      <sheetName val="#REF"/>
      <sheetName val="데리네이타현황"/>
      <sheetName val="공사개요"/>
      <sheetName val="기본사항"/>
      <sheetName val="실행철강하도"/>
      <sheetName val="표층포설및다짐"/>
      <sheetName val="골재산출"/>
      <sheetName val="A LINE"/>
      <sheetName val="연결관암거"/>
      <sheetName val="기초단가"/>
      <sheetName val="내역(설계)"/>
      <sheetName val="2000년1차"/>
      <sheetName val="1차설계변경내역"/>
      <sheetName val="내역(원안-대안)"/>
      <sheetName val="200"/>
      <sheetName val="관급"/>
      <sheetName val="말뚝지지력산정"/>
      <sheetName val="COPING"/>
      <sheetName val="8.PILE  (돌출)"/>
      <sheetName val="날개벽(시점좌측)"/>
      <sheetName val="일위대가표"/>
      <sheetName val="MAIN_TABLE"/>
      <sheetName val="Macro1"/>
      <sheetName val="토목"/>
      <sheetName val="단가산출"/>
      <sheetName val="5.공종별예산내역서"/>
      <sheetName val="도급-집계"/>
      <sheetName val="가로등내역서"/>
      <sheetName val="소비자가"/>
      <sheetName val="품셈TABLE"/>
      <sheetName val="E총"/>
      <sheetName val="수량산출서"/>
      <sheetName val="국도접속 차도부수량"/>
      <sheetName val="변수값"/>
      <sheetName val="중기상차"/>
      <sheetName val="AS복구"/>
      <sheetName val="중기터파기"/>
      <sheetName val="INPUT"/>
      <sheetName val="저"/>
      <sheetName val="7기초"/>
      <sheetName val="덕전리"/>
      <sheetName val="단가"/>
      <sheetName val="내역(2000년)"/>
      <sheetName val="중기일위대가"/>
      <sheetName val="단가 "/>
      <sheetName val="노임"/>
      <sheetName val="일위목록"/>
      <sheetName val="요율"/>
      <sheetName val="단가목록"/>
      <sheetName val="1차증가원가계산"/>
      <sheetName val="차액보증"/>
      <sheetName val="설직재-1"/>
      <sheetName val="내역서(삼호)"/>
      <sheetName val="70%"/>
      <sheetName val="맨홀"/>
      <sheetName val="제경비"/>
      <sheetName val="철거산출근거"/>
      <sheetName val="6PILE  (돌출)"/>
      <sheetName val="DATA2000"/>
      <sheetName val="구조물공"/>
      <sheetName val="배수공"/>
      <sheetName val="부대공"/>
      <sheetName val="토공"/>
      <sheetName val="Sheet1 (2)"/>
      <sheetName val="매매"/>
      <sheetName val="보도포장산출"/>
      <sheetName val="용산1(해보)"/>
      <sheetName val="단가조사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총괄내역서"/>
      <sheetName val="전신"/>
      <sheetName val="내역서적용수량"/>
      <sheetName val="퇴직금(울산천상)"/>
      <sheetName val="연결임시"/>
      <sheetName val="개비온집계"/>
      <sheetName val="개비온 단위"/>
      <sheetName val="단위중량"/>
      <sheetName val="현금"/>
      <sheetName val="데이타"/>
      <sheetName val="식재인부"/>
      <sheetName val="산출서"/>
      <sheetName val="DANGA"/>
      <sheetName val="기본자료"/>
      <sheetName val="집1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공비대비"/>
      <sheetName val="총괄표"/>
      <sheetName val="내역서전체"/>
      <sheetName val="주형"/>
      <sheetName val="산출근거"/>
      <sheetName val="ABUT수량-A1"/>
      <sheetName val="참고자료"/>
      <sheetName val="참고사항"/>
      <sheetName val="유림골조"/>
      <sheetName val="노무비단가"/>
      <sheetName val="WEIGHT LIST"/>
      <sheetName val="절취및터파기"/>
      <sheetName val="부대시설"/>
      <sheetName val="Apt내역"/>
      <sheetName val="(포장)BOQ-실적공사"/>
      <sheetName val="시점교대"/>
      <sheetName val="VXXXXX"/>
      <sheetName val="접도구역경계표주현황"/>
      <sheetName val="슬래브(유곡)"/>
      <sheetName val="Sheet15"/>
      <sheetName val="97 사업추정(WEKI)"/>
      <sheetName val="구조     .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1.설계조건"/>
      <sheetName val="2공구산출내역"/>
      <sheetName val="내역을"/>
      <sheetName val="가도공"/>
      <sheetName val="일위대가목차"/>
      <sheetName val="DATA98"/>
      <sheetName val="현장"/>
      <sheetName val="일반전기"/>
      <sheetName val="토공사(흙막이)"/>
      <sheetName val="적용건축"/>
      <sheetName val="지수"/>
      <sheetName val="기타#9"/>
      <sheetName val="위치조서"/>
      <sheetName val="깨기수량"/>
      <sheetName val="OPGW기별"/>
      <sheetName val="9902"/>
      <sheetName val="3.하중산정4.양수압5.지지력"/>
      <sheetName val="기기리스트"/>
      <sheetName val="N賃率-職"/>
      <sheetName val="총차분(토목)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9GNG운반"/>
      <sheetName val="일위대가목록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기초일위"/>
      <sheetName val="투찰금액"/>
      <sheetName val="단가산출(총괄)"/>
      <sheetName val="일위총괄"/>
      <sheetName val="횡배수관"/>
      <sheetName val="1,2,3,4,5단위수량"/>
      <sheetName val="흥양2교토공집계표"/>
      <sheetName val="도로구조공사비"/>
      <sheetName val="도로토공공사비"/>
      <sheetName val="여수토공사비"/>
      <sheetName val="표  지"/>
      <sheetName val="000000"/>
      <sheetName val="SORCE1"/>
      <sheetName val="EACT10"/>
      <sheetName val="토 적 표"/>
      <sheetName val="사다리"/>
      <sheetName val="상부공"/>
      <sheetName val="정렬"/>
      <sheetName val="단가표"/>
      <sheetName val="자재단가"/>
      <sheetName val="포장수량산출"/>
      <sheetName val="토공총괄집계표"/>
      <sheetName val="제목(수량)"/>
      <sheetName val="수량총괄집계"/>
      <sheetName val="투찰"/>
      <sheetName val="수안보-MBR1"/>
      <sheetName val="식재"/>
      <sheetName val="시설물"/>
      <sheetName val="식재출력용"/>
      <sheetName val="유지관리"/>
      <sheetName val="조도계산서 (도서)"/>
      <sheetName val="TIE-IN"/>
      <sheetName val="6호기"/>
      <sheetName val="토공사"/>
      <sheetName val="기초자료입력"/>
      <sheetName val="토적표(1)"/>
      <sheetName val="쌍송교"/>
      <sheetName val="이토변실(A3-LINE)"/>
      <sheetName val="1.일반수량산출단면"/>
      <sheetName val="양지교"/>
      <sheetName val="조경시설물"/>
      <sheetName val="건물"/>
      <sheetName val="토공총"/>
      <sheetName val="5지진시"/>
      <sheetName val="원가계산서"/>
      <sheetName val="하부철근수량"/>
      <sheetName val="장비단가표"/>
      <sheetName val="재료비 (2)"/>
      <sheetName val="C1ㅇ"/>
      <sheetName val="(집계) 노면표시"/>
      <sheetName val="주요량(96)"/>
      <sheetName val="내역서(사업소)"/>
      <sheetName val="교각토공"/>
      <sheetName val="95MAKER"/>
      <sheetName val="우수받이재료집계표"/>
      <sheetName val="설계예산서"/>
      <sheetName val="안양1공구_건축"/>
      <sheetName val="원가계산서 "/>
      <sheetName val="DATA"/>
      <sheetName val="FRP산출근거"/>
      <sheetName val="단가산출서총괄"/>
      <sheetName val="특수기호강도거푸집"/>
      <sheetName val="종배수관면벽신"/>
      <sheetName val="종배수관(신)"/>
      <sheetName val="토공집계"/>
      <sheetName val="마감"/>
      <sheetName val="환경기계공정표 (3)"/>
      <sheetName val="기본단가표"/>
      <sheetName val="수량집계"/>
      <sheetName val="잡비계산"/>
      <sheetName val="파형강관및곡선부보강및날개벽"/>
      <sheetName val="도로정위치부표"/>
      <sheetName val="도로조사부표"/>
      <sheetName val="지수산정"/>
      <sheetName val="내역표지"/>
      <sheetName val="단위수량산출"/>
      <sheetName val="횡배수관집현황(2공구)"/>
      <sheetName val="자재 집계표"/>
      <sheetName val="절성경계보강공현황및집계_"/>
      <sheetName val="출력은 금물"/>
      <sheetName val="4)유동표"/>
      <sheetName val="철근량"/>
      <sheetName val="바닥판"/>
      <sheetName val="입력DATA"/>
      <sheetName val="조명율표"/>
      <sheetName val="기계경비(시간당)"/>
      <sheetName val="램머"/>
      <sheetName val="결과조달"/>
      <sheetName val="경상비"/>
      <sheetName val="입찰안"/>
      <sheetName val="공사비예산서(토목분)"/>
      <sheetName val="전체도급"/>
      <sheetName val="CODE"/>
      <sheetName val="을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토량1-1"/>
      <sheetName val="도급금액"/>
      <sheetName val="재노경"/>
      <sheetName val="전선 및 전선관"/>
      <sheetName val="청천내"/>
      <sheetName val="단위단가"/>
      <sheetName val="적현로"/>
      <sheetName val="설계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고분전시관"/>
      <sheetName val="설비"/>
      <sheetName val="개요"/>
      <sheetName val="기둥(원형)"/>
      <sheetName val="기초공"/>
      <sheetName val="건축내역"/>
      <sheetName val="도근좌표"/>
      <sheetName val="L_RPTB~1"/>
      <sheetName val="공사비_NDE"/>
      <sheetName val="수량집계표(舊)"/>
      <sheetName val="고창방향"/>
      <sheetName val="동해title"/>
      <sheetName val="고정보수량집계"/>
      <sheetName val="웅진교-S2"/>
      <sheetName val="역T형교대(직접기초)"/>
      <sheetName val="▣횡배수수량산출참고"/>
      <sheetName val="경율산정"/>
      <sheetName val="노면표시수량집계"/>
      <sheetName val="노면표지 수량"/>
      <sheetName val="견적"/>
      <sheetName val="개소별수량산출"/>
      <sheetName val="흄관수睽꛲"/>
      <sheetName val="평교-내역"/>
      <sheetName val="99년신청"/>
      <sheetName val="구체집계3_0x2_0(6-8)"/>
      <sheetName val="구체3_0x2_0(6-8)"/>
      <sheetName val="구체집계3_5x3_5(8-10)"/>
      <sheetName val="집수정(600-700)"/>
      <sheetName val="소업1교"/>
      <sheetName val="본체"/>
      <sheetName val="날개벽(TYPE1)"/>
      <sheetName val="단가 및 재료비"/>
      <sheetName val="중기사용료산출근거"/>
      <sheetName val="DATA 입력부"/>
      <sheetName val="흄ꔀ수량집계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파형강판_총수량집계표"/>
      <sheetName val="철근수량_집계표"/>
      <sheetName val="C_간지"/>
      <sheetName val="2_10간지"/>
      <sheetName val="2_11간지"/>
      <sheetName val="2_13간지"/>
      <sheetName val="2_14간지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제목_(토공)"/>
      <sheetName val="규준틀및경계말목_(좌안)"/>
      <sheetName val="u형측구_집계표"/>
      <sheetName val="2지구u형측구_"/>
      <sheetName val="총괄갑_"/>
      <sheetName val="역T형옹벽(3_0)"/>
      <sheetName val="96보완계획7_12"/>
      <sheetName val="준검_내역서"/>
      <sheetName val="A_LINE"/>
      <sheetName val="7_PILE__(돌출)"/>
      <sheetName val="토공(우물통,기타)_"/>
      <sheetName val="5_공종별예산내역서"/>
      <sheetName val="급수"/>
      <sheetName val="안정검토"/>
      <sheetName val="1호맨홀토공"/>
      <sheetName val="기중"/>
      <sheetName val="일위2"/>
      <sheetName val="현장식당(1)"/>
      <sheetName val="농로수량집계"/>
      <sheetName val="농로토공집계"/>
      <sheetName val="당진1,2호기전선관설치및접지4차공사내역서-을지"/>
      <sheetName val="패널"/>
      <sheetName val="증감대비"/>
      <sheetName val="특판제외"/>
      <sheetName val="배수공시멘트 및 골재량산출"/>
      <sheetName val="06 일위대가목록"/>
      <sheetName val="산근(1)"/>
      <sheetName val="맨홀토공"/>
      <sheetName val="XL4Poppy"/>
      <sheetName val="정부노임단가"/>
      <sheetName val="횡배수관설치현황"/>
      <sheetName val="구조물"/>
      <sheetName val="4차월말"/>
      <sheetName val="설계기준"/>
      <sheetName val="내역1"/>
      <sheetName val="횡 연장"/>
      <sheetName val="공조기(삭제)"/>
      <sheetName val="대로근거"/>
      <sheetName val="본선집계표"/>
      <sheetName val="-레미콘집계"/>
      <sheetName val="-몰탈콘크리트"/>
      <sheetName val="물가시세표"/>
      <sheetName val="설계서식"/>
      <sheetName val="가설공사비"/>
      <sheetName val="Mc1"/>
      <sheetName val="날개벽수량표"/>
      <sheetName val="갱문및옹벽집계"/>
      <sheetName val="맨홀_공사비"/>
      <sheetName val="초기화면"/>
      <sheetName val="설비내역"/>
      <sheetName val="본공사"/>
      <sheetName val="간선계산"/>
      <sheetName val="설계조건"/>
      <sheetName val="신공항A-9(원가수정)"/>
      <sheetName val="YM-IL1"/>
      <sheetName val="DAN"/>
      <sheetName val="백호우계수"/>
      <sheetName val="환산"/>
      <sheetName val="상 부"/>
      <sheetName val="콘_재료분리(1)"/>
      <sheetName val="Macro3"/>
      <sheetName val="Macro2"/>
      <sheetName val="단면별연장"/>
      <sheetName val="비탈면보호공수량산출"/>
      <sheetName val="인부노임"/>
      <sheetName val="Sheet17"/>
      <sheetName val="물가자료"/>
      <sheetName val="02자재"/>
      <sheetName val="공비현2"/>
      <sheetName val="스톱로그내역"/>
      <sheetName val="98NS-N"/>
      <sheetName val="대치판정"/>
      <sheetName val="호표"/>
      <sheetName val="취수탑"/>
      <sheetName val="맨홀수량산출"/>
      <sheetName val="표지 (2)"/>
      <sheetName val="설계조건 및 단면가정"/>
      <sheetName val="부재치수입력"/>
      <sheetName val="97_사업추정(WEKI)"/>
      <sheetName val="대포2교접속"/>
      <sheetName val="천방교접속"/>
      <sheetName val="천안IP공장자100노100물량110할증"/>
      <sheetName val="손익차9월2"/>
      <sheetName val="PSCbeam설계"/>
      <sheetName val="중로근거"/>
      <sheetName val="98지급계획"/>
      <sheetName val="기초자료"/>
      <sheetName val=" 냉각수펌프"/>
      <sheetName val="공조기휀"/>
      <sheetName val="집수정단위수량 "/>
      <sheetName val="PI"/>
      <sheetName val="예가내역서"/>
      <sheetName val="날개수량1.5"/>
      <sheetName val="아파트건축"/>
      <sheetName val="식재가격"/>
      <sheetName val="식재총괄"/>
      <sheetName val="공사예산하조서(O.K)"/>
      <sheetName val="코드표"/>
      <sheetName val="COA-17"/>
      <sheetName val="C-18"/>
      <sheetName val="SULKEA"/>
      <sheetName val="자갈,시멘트,모래산출"/>
      <sheetName val="-철근집계"/>
      <sheetName val="포장재료(1)"/>
      <sheetName val="-흄관집계"/>
      <sheetName val="터널조도"/>
      <sheetName val="통합"/>
      <sheetName val="4.주beam"/>
      <sheetName val="몰탈재료산출"/>
      <sheetName val="중분대수량산출"/>
      <sheetName val="운반_골재_5km"/>
      <sheetName val="길어깨(현황)"/>
      <sheetName val="전력구구조물산근"/>
      <sheetName val="앨범표지"/>
      <sheetName val="감리원배치기준"/>
      <sheetName val="총괄"/>
      <sheetName val="조명시설"/>
      <sheetName val="단중표"/>
      <sheetName val="수목데이타 "/>
      <sheetName val="내역서(기계)"/>
      <sheetName val="두앙"/>
      <sheetName val="토공정보"/>
      <sheetName val="건축기성"/>
      <sheetName val="도급"/>
      <sheetName val="SALE"/>
      <sheetName val="3.하중산정4.지지력"/>
      <sheetName val="리스(CIF)산출"/>
      <sheetName val="변수"/>
      <sheetName val="강전사 (2)"/>
      <sheetName val="순성토"/>
      <sheetName val="단가비교표"/>
      <sheetName val="예산서"/>
      <sheetName val="8설7발"/>
      <sheetName val="기술조건"/>
      <sheetName val="설계서을"/>
      <sheetName val="1. 설계조건 2.단면가정 3. 하중계산"/>
      <sheetName val="DATA 입력란"/>
      <sheetName val="마감산출(다1)"/>
      <sheetName val="월말"/>
      <sheetName val="주차구획선수량"/>
      <sheetName val="직재"/>
      <sheetName val="2호맨홀공제수량"/>
      <sheetName val="토사(PE)"/>
      <sheetName val="평형공사비"/>
      <sheetName val="공사비증(-)䈀४԰_x0000_"/>
      <sheetName val="맨1"/>
      <sheetName val="산출"/>
      <sheetName val="증감내역서"/>
      <sheetName val="맨홀(2~4)"/>
      <sheetName val="발주설계서(당초)"/>
      <sheetName val="실행예산 명세표"/>
      <sheetName val="Sensitivity"/>
      <sheetName val="임시전기공사설계서"/>
      <sheetName val="인건비 "/>
      <sheetName val="산근터빈"/>
      <sheetName val="노임단가 (2)"/>
      <sheetName val="ESC(K치)"/>
      <sheetName val="근무계획표 (전체)"/>
      <sheetName val="유역면적"/>
      <sheetName val="상선"/>
      <sheetName val="강교(Sub)"/>
      <sheetName val="일반토공견적"/>
      <sheetName val="상수도토공집계표"/>
      <sheetName val="간지양식"/>
      <sheetName val="접도구역경계표주_x0005__x0000_"/>
      <sheetName val="접도구역경계표주齘_x0013_"/>
      <sheetName val="접도구역경계표주挔_x0012_"/>
      <sheetName val="접도구역경계표주窨_x0013_"/>
      <sheetName val="접도구역경계표주竈_x0013_"/>
      <sheetName val="접도구역경계표주傠_x0013_"/>
      <sheetName val="접도구역경계표주畠_x0013_"/>
      <sheetName val="접도구역경계표주僀_x0013_"/>
      <sheetName val="접도구역경계표주헾】"/>
      <sheetName val="시설물기초"/>
      <sheetName val="일위怀፵"/>
      <sheetName val="자료"/>
      <sheetName val="접도구역경계표주贸_x0013_"/>
      <sheetName val="화설내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투洬"/>
      <sheetName val="구체3_0x2_0(ﻇᇕ԰_x0000_"/>
      <sheetName val="구체3_5x3_5-8-1㔀"/>
      <sheetName val="구체3_0x2_0(㗇቎԰_x0000_"/>
      <sheetName val="구체3_0x2_0(㔀቎԰_x0000_"/>
      <sheetName val="구체집계4_5x4丵〒_x0005__x0000__x0000__x0000_"/>
      <sheetName val="접도구역경계표주丵〒"/>
      <sheetName val="원가"/>
      <sheetName val="구체집계3_0x2尜_x0013_層_x0013_闰〒_x0005_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내역서(전체)"/>
      <sheetName val="교대(A1-A2)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설계내역서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초"/>
      <sheetName val="woo(mac)"/>
      <sheetName val="주beam"/>
      <sheetName val="현대물량"/>
      <sheetName val="중기손료"/>
      <sheetName val="기간등록"/>
      <sheetName val="상부집계표"/>
      <sheetName val="경비2내역"/>
      <sheetName val="건축수량산출"/>
      <sheetName val="단砀⫵"/>
      <sheetName val="구체3_5x3_5-8-1退"/>
      <sheetName val="98수문일위"/>
      <sheetName val="제1차변경도급"/>
      <sheetName val="7_PILE__ԯ_x0000_缀_x0000_"/>
      <sheetName val="7_PILE__頀⮿︀䛕"/>
      <sheetName val="가도뻸"/>
      <sheetName val="7_PILE__䈀ᅪ԰_x0000_"/>
      <sheetName val="7_PILE__︀ᇕ԰_x0000_"/>
      <sheetName val="unit 4"/>
      <sheetName val="단가표 (2)"/>
      <sheetName val="수량3"/>
      <sheetName val="마스터원본"/>
      <sheetName val="자재목록"/>
      <sheetName val="Source"/>
      <sheetName val="Preface"/>
      <sheetName val="50201련박스"/>
      <sheetName val="시점부수량산출서"/>
      <sheetName val="CON'C"/>
      <sheetName val="C-C(output)"/>
      <sheetName val="24분기"/>
      <sheetName val="안산기계장치"/>
      <sheetName val="과"/>
      <sheetName val="1000 DB구축 부표"/>
      <sheetName val="상-교대(A1-A2)"/>
      <sheetName val="Total"/>
      <sheetName val="SLAB&quot;1&quot;"/>
      <sheetName val="토공분배표"/>
      <sheetName val="1.설계기준"/>
      <sheetName val="보차도경계석수량"/>
      <sheetName val="피벗테이블데이터분석"/>
      <sheetName val="평균높이산출근거"/>
      <sheetName val="횡배수관위치조서"/>
      <sheetName val="기자재비"/>
      <sheetName val="변압기 및 발전기 용량"/>
      <sheetName val="산출내역(하도)"/>
      <sheetName val="적용단위길이"/>
      <sheetName val="일용노임단가"/>
      <sheetName val="1TL종점(1)"/>
      <sheetName val="가로등위치"/>
      <sheetName val="단면 (2)"/>
      <sheetName val="공내역"/>
      <sheetName val="출입구총집계"/>
      <sheetName val="중기사용료"/>
      <sheetName val="적용노임"/>
      <sheetName val="일반자재"/>
      <sheetName val="토공수량산출"/>
      <sheetName val="토적계산서"/>
      <sheetName val="공구"/>
      <sheetName val="토목주소"/>
      <sheetName val="암거단위-1련"/>
      <sheetName val="FOB발"/>
      <sheetName val="원심력수로관"/>
      <sheetName val="매탄-오"/>
      <sheetName val="매탄-합"/>
      <sheetName val="매산"/>
      <sheetName val="송죽c"/>
      <sheetName val="송죽"/>
      <sheetName val="전등설비"/>
      <sheetName val="기본단가"/>
      <sheetName val="인건비단가"/>
      <sheetName val="계산조건"/>
      <sheetName val="BQ"/>
      <sheetName val="포장직선구간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우수공"/>
      <sheetName val="이름정의"/>
      <sheetName val="SLAB"/>
      <sheetName val="단가(1)"/>
      <sheetName val="마감산출"/>
      <sheetName val="철골"/>
      <sheetName val="Sheet6"/>
      <sheetName val="일위총괄표"/>
      <sheetName val=" 상부공통집계(총괄)"/>
      <sheetName val="로우프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삭제금지단가"/>
      <sheetName val="Ⅱ실행비목"/>
      <sheetName val="구체집계2@︀ᇕ԰_x0000_缀_x0000__x0000_"/>
      <sheetName val="원가계산서(1공구)-蒈+"/>
      <sheetName val="부대tu"/>
      <sheetName val="내역서(삼礊め"/>
      <sheetName val="4.2.1 마루높이 검토"/>
      <sheetName val="지급자재"/>
      <sheetName val="계정"/>
      <sheetName val="구체3_5x3_5-8-1ׂ"/>
      <sheetName val="요_x0005_"/>
      <sheetName val="경산"/>
      <sheetName val="공사비집계"/>
      <sheetName val="현ᰀ"/>
      <sheetName val="FRP산출근橂"/>
      <sheetName val="일위대橂⿭_x0005_"/>
      <sheetName val="TYPE1"/>
      <sheetName val="3.바닥판설계"/>
      <sheetName val="예산총괄표"/>
      <sheetName val="NYS"/>
      <sheetName val="별표 "/>
      <sheetName val="분양금할인"/>
      <sheetName val="CANOPY"/>
      <sheetName val="하수급견적대비"/>
      <sheetName val="0506생활권구적"/>
      <sheetName val="업체별기성"/>
      <sheetName val="약품공급2"/>
      <sheetName val="토목내역서"/>
      <sheetName val="토적표"/>
      <sheetName val="6.교좌면보강"/>
      <sheetName val="토공A"/>
      <sheetName val="wall"/>
      <sheetName val="갑지(추정)"/>
      <sheetName val="실행내역서을지"/>
      <sheetName val="전차선로 물량표"/>
      <sheetName val="한강운반비"/>
      <sheetName val="공통(20-91)"/>
      <sheetName val="(4-2)열관류값-2"/>
      <sheetName val="工관리비율"/>
      <sheetName val="工완성공사율"/>
      <sheetName val="8.석축단위(H=1.5M)"/>
      <sheetName val="배수내역"/>
      <sheetName val="내역률노무비"/>
      <sheetName val="MixBed"/>
      <sheetName val="CondPol"/>
      <sheetName val="구체집계2@栀ᚃ가ᚃ︀崙ԯ"/>
      <sheetName val="코드1(매출계정)"/>
      <sheetName val="코드2(원가계정)"/>
      <sheetName val="코드5(투자비계정)"/>
      <sheetName val="CONCRETE"/>
      <sheetName val="표지-내역서壒〚_x0005__x0000_"/>
      <sheetName val="맨홀수량"/>
      <sheetName val="접도구역경계표주橂】"/>
      <sheetName val="위치조렀"/>
      <sheetName val="위치조怀"/>
      <sheetName val="위치조ࠀ"/>
      <sheetName val="3BL공동구 수량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투澘"/>
      <sheetName val="골조시행"/>
      <sheetName val="ELECTRIC"/>
      <sheetName val="구조물견적서"/>
      <sheetName val="투吐"/>
      <sheetName val="자재단가 (2)"/>
      <sheetName val="교통처리우회도로"/>
      <sheetName val="총괄수량집계표"/>
      <sheetName val="단﹃ᇕ"/>
      <sheetName val="경영혁신본부"/>
      <sheetName val="FRP산출근헾"/>
      <sheetName val="FRP산출근ᛅ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전기설계변경"/>
      <sheetName val="6׈_x0000_"/>
      <sheetName val="포장공자재집계표"/>
      <sheetName val="일람표(공정)"/>
      <sheetName val="1차 내역서"/>
      <sheetName val="인건비"/>
      <sheetName val="구분자"/>
      <sheetName val="MOTOR"/>
      <sheetName val="1"/>
      <sheetName val="도급자재"/>
      <sheetName val="대전-교대(A1-A2)"/>
      <sheetName val="경영계획1월"/>
      <sheetName val="도급내역서"/>
      <sheetName val="값"/>
      <sheetName val="건축원가"/>
      <sheetName val="대,유,램"/>
      <sheetName val="건   축"/>
      <sheetName val="JUCK"/>
      <sheetName val="COVER"/>
      <sheetName val="간접경상비"/>
      <sheetName val="공통가설공사"/>
      <sheetName val="고유코드_설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교대일반수량"/>
      <sheetName val="수입"/>
      <sheetName val="기계설비"/>
      <sheetName val="기성우리"/>
      <sheetName val="결재(카메라)"/>
      <sheetName val="수맨"/>
      <sheetName val="배1"/>
      <sheetName val="제잡비집계"/>
      <sheetName val="PLP"/>
      <sheetName val="총 괄 표"/>
      <sheetName val="특별교실"/>
      <sheetName val="2_13날개벽ֳ_x0000_缀"/>
      <sheetName val="파일의이용"/>
      <sheetName val="문화재 시굴조사비(표지)"/>
      <sheetName val="교통대책내역"/>
      <sheetName val="(4)소요정착장검토"/>
      <sheetName val="장비집계"/>
      <sheetName val="ITEM"/>
      <sheetName val="ilch"/>
      <sheetName val="1-21_토적"/>
      <sheetName val="pier-1"/>
      <sheetName val="부속동"/>
      <sheetName val="APT"/>
      <sheetName val="배수문수량산출(3)"/>
      <sheetName val="회사정보"/>
      <sheetName val="일반수량총괄집계"/>
      <sheetName val="자재수량"/>
      <sheetName val="구체집계2_0x2_0(7-1렀቟"/>
      <sheetName val="설계서(본관)"/>
      <sheetName val="투헾"/>
      <sheetName val="일위대가 집계표"/>
      <sheetName val="투_x0010_"/>
      <sheetName val="투䴨"/>
      <sheetName val="투䡲"/>
      <sheetName val="지수산_x0000_"/>
      <sheetName val="소야공정계획표"/>
      <sheetName val="unitpric"/>
      <sheetName val="지점별강우량"/>
      <sheetName val="가설건물"/>
      <sheetName val="인수공규격"/>
      <sheetName val="96노임기준"/>
      <sheetName val="매출"/>
      <sheetName val="총수량집계표"/>
      <sheetName val="Sheet1_(2)"/>
      <sheetName val="국도접속_차도부수량"/>
      <sheetName val="투㟨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정산서 "/>
      <sheetName val="찍기"/>
      <sheetName val="G.R300경비"/>
      <sheetName val="투䱨"/>
      <sheetName val="도"/>
      <sheetName val="Base_Data"/>
      <sheetName val="OCT.FDN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구체2_0x︀ᇕ԰_x0000_缀_x0000__x0000__x0000_"/>
      <sheetName val="투_x0000_"/>
      <sheetName val="1,2공구원가계산서"/>
      <sheetName val="1공구산출내역서"/>
      <sheetName val="설계명세"/>
      <sheetName val="배관단가조사서"/>
      <sheetName val="3.7교축하중"/>
      <sheetName val="단가산출2"/>
      <sheetName val="Total 단위경유량집계"/>
      <sheetName val="수로암거"/>
      <sheetName val="내역서 제출"/>
      <sheetName val="단   산"/>
      <sheetName val="실    단"/>
      <sheetName val="단䈀ᅪ"/>
      <sheetName val="Proposal"/>
      <sheetName val="삼성동50"/>
      <sheetName val="특수선일위대가"/>
      <sheetName val="공문(신)"/>
      <sheetName val="단  가  대  비  표"/>
      <sheetName val="일  위  대  가  목  록"/>
      <sheetName val="SG"/>
      <sheetName val="도기류"/>
      <sheetName val="노임이"/>
      <sheetName val="구체집계2_0x2_0(7-렀቟԰"/>
      <sheetName val="기㔀቎԰"/>
      <sheetName val="관접합및부설"/>
      <sheetName val="재료집계"/>
      <sheetName val="Bid_Detail"/>
      <sheetName val="구체집계2_0x2䈀㉪ԯ_x0000_缀_x0000__x0000_"/>
      <sheetName val="조명율_x0005_"/>
      <sheetName val="부표(010427)"/>
      <sheetName val="국내조달(통합-1)"/>
      <sheetName val="토량산출서"/>
      <sheetName val="A_7"/>
      <sheetName val="단가일람"/>
      <sheetName val="조경일람"/>
      <sheetName val="맨홀조서"/>
      <sheetName val="단가대비표"/>
      <sheetName val="★도급내역"/>
      <sheetName val="교육종류"/>
      <sheetName val="6狈譈"/>
      <sheetName val="6磈᎙"/>
      <sheetName val="6È_x0000_"/>
      <sheetName val="세계수요종합OK"/>
      <sheetName val="위치조"/>
      <sheetName val="고양시"/>
      <sheetName val="토목내역서 (도급단가)"/>
      <sheetName val="자료입력"/>
      <sheetName val="전睮"/>
      <sheetName val="우수"/>
      <sheetName val="위치조_x0001_"/>
      <sheetName val="설계개요"/>
      <sheetName val="예가표"/>
      <sheetName val="토목공사"/>
      <sheetName val="7⠀ᩗ"/>
      <sheetName val="화산경계"/>
      <sheetName val="사업수지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일반부표"/>
      <sheetName val="3련 BOX"/>
      <sheetName val="다곡2교"/>
      <sheetName val="C_배䤊⾛_x0005_"/>
      <sheetName val="C_배哐.唜"/>
      <sheetName val="외주비"/>
      <sheetName val="tggwan(mac)"/>
      <sheetName val="포장총괄집계표"/>
      <sheetName val="투暷"/>
      <sheetName val="원가계산서(1栆ⅎ_x0000_⷇쐋ꍣ"/>
      <sheetName val="C_배수ԯ_x0000_"/>
      <sheetName val="C_배수︀ᇕ"/>
      <sheetName val="2축기둥해석"/>
      <sheetName val="단락전류-A"/>
      <sheetName val="5.세운W-A"/>
      <sheetName val="2000전체분"/>
      <sheetName val="이름표지정"/>
      <sheetName val="투㚈"/>
      <sheetName val="열린교실"/>
      <sheetName val="형틀공사"/>
      <sheetName val="부대공-수량증감 내역서"/>
      <sheetName val="건축설비"/>
      <sheetName val="검토"/>
      <sheetName val="WORK"/>
      <sheetName val="종배수관"/>
      <sheetName val="설계예시"/>
      <sheetName val="편입용지조서"/>
      <sheetName val="외국인산업연수생"/>
      <sheetName val="3.하중계산"/>
      <sheetName val="판정1교토공"/>
      <sheetName val="교통처리우회도㄁"/>
      <sheetName val="원가계산서 (변경계약) (3)"/>
      <sheetName val="원가서"/>
      <sheetName val="포장자재집계표"/>
      <sheetName val="대비표"/>
      <sheetName val="대호방조제 접속공"/>
      <sheetName val="GSTOTAL"/>
      <sheetName val="시설물일위"/>
      <sheetName val="A4"/>
      <sheetName val="2.재료비"/>
      <sheetName val="일반_x0005__x0000_"/>
      <sheetName val="일반圠_x0018_"/>
      <sheetName val="99사업계획"/>
      <sheetName val="포장수량집계표"/>
      <sheetName val="공토공단위당"/>
      <sheetName val="배열수식"/>
      <sheetName val="도급기성"/>
      <sheetName val="수정계획3"/>
      <sheetName val="98비정기소모"/>
      <sheetName val="목재동바리"/>
      <sheetName val="수량집계표저ᡛ簀"/>
      <sheetName val="일위대가(_x0005__x0000_"/>
      <sheetName val="수량집계표渀빷ԯ"/>
      <sheetName val="담장산출"/>
      <sheetName val="약전닥트"/>
      <sheetName val="건축부하"/>
      <sheetName val="FA설치명세"/>
      <sheetName val="FD"/>
      <sheetName val="용수량(생활용수)"/>
      <sheetName val="수목데이타"/>
      <sheetName val="여과지동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일반㉚"/>
      <sheetName val="일반_x0000__x0000_"/>
      <sheetName val="음성방향"/>
      <sheetName val="위치조쐀"/>
      <sheetName val="위치조䈀"/>
      <sheetName val="내역서적용수량 (지방도893)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2공구餀ኘ԰_x0000_"/>
      <sheetName val="안전시설내역서"/>
      <sheetName val="토공총괄헾⿷_x0005_"/>
      <sheetName val="공량산출서"/>
      <sheetName val="출금실적"/>
      <sheetName val="※참고자료※"/>
      <sheetName val="[배수관공(IC).xls]원가계☦: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위치조瀀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역T형"/>
      <sheetName val="TTL"/>
      <sheetName val="S1,3"/>
      <sheetName val="사당"/>
      <sheetName val="품셈"/>
      <sheetName val="A(Rev.3)"/>
      <sheetName val="예산"/>
      <sheetName val="상행-교대(A1-A2)"/>
      <sheetName val="4차원가계산서"/>
      <sheetName val="기성고"/>
      <sheetName val="연결관단위"/>
      <sheetName val="배수관"/>
      <sheetName val="배수관및곡선부보강및날개벽"/>
      <sheetName val="평가데이터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교대토공시점"/>
      <sheetName val="4)유԰_x0000_"/>
      <sheetName val="단가산출1"/>
      <sheetName val="고정보爇譈0_x0000_"/>
      <sheetName val="고정보䠉ፓ　冂"/>
      <sheetName val="주요자재단가"/>
      <sheetName val="Shee__"/>
      <sheetName val="쌍송_x0000_"/>
      <sheetName val="구체3_0x2_0(퀀቙ᰀቚ"/>
      <sheetName val="구체3_5x3_5-8-1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접도구역경계표주風_x001a_"/>
      <sheetName val="접도구역경계표주헾⾦"/>
      <sheetName val="접도구역경계표주鹘%"/>
      <sheetName val="noyim"/>
      <sheetName val="1단계"/>
      <sheetName val="구체집계2_0x2_0(5-7ׇ"/>
      <sheetName val="개략"/>
      <sheetName val="참조자료"/>
      <sheetName val="구체2_0x2_0(3-5_x0010_"/>
      <sheetName val="구체2_0x2_0(3-5_x0005_"/>
      <sheetName val="구체2_0x2_0(3-5헾"/>
      <sheetName val="구체2_0x2_0(3-5菸"/>
      <sheetName val="구체집계2_0x2_0(5-7ԯ"/>
      <sheetName val="원가 (2)"/>
      <sheetName val="공사비"/>
      <sheetName val="AHU집계"/>
      <sheetName val="CODE1"/>
      <sheetName val="원가계산서(공사)"/>
      <sheetName val="원가계산 (2)"/>
      <sheetName val="별첨-기계경비 산출목록"/>
      <sheetName val="전기"/>
      <sheetName val="3.2산출근거(감독)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일위대가(계측기설치)"/>
      <sheetName val="교대일반수량총괄집계표"/>
      <sheetName val="EJ"/>
      <sheetName val="AC포장수량"/>
      <sheetName val="지장물C"/>
      <sheetName val="우각부보강"/>
      <sheetName val="평형ԯ_x0000_缀"/>
      <sheetName val="기초0_x0000__x0000__x0010_"/>
      <sheetName val="기초0_x0000_蠀q"/>
      <sheetName val="기초Á_x0000_怀ô"/>
      <sheetName val="보고서원고"/>
      <sheetName val="옹벽"/>
      <sheetName val="기ԯ_x0000_缀"/>
      <sheetName val="암거단위"/>
      <sheetName val="견적대비"/>
      <sheetName val="토공검토G"/>
      <sheetName val="CTEMCOST"/>
      <sheetName val="6PILE__(돌출)"/>
      <sheetName val="남양시작동자105노65기1_3화1_2"/>
      <sheetName val="6퇈ꚲ"/>
      <sheetName val="공기주입기 설치공사"/>
      <sheetName val="시설일위"/>
      <sheetName val="조명일위"/>
      <sheetName val="기본1"/>
      <sheetName val="수정일위대가"/>
      <sheetName val="안동예산서"/>
      <sheetName val="구체2_0X2_0(0-3堀"/>
      <sheetName val="2-1. 경관조명 내역총괄표"/>
      <sheetName val="첨부1"/>
      <sheetName val="주공 갑지"/>
      <sheetName val="2공구자재집"/>
      <sheetName val="위치조Ԁ"/>
      <sheetName val="수량집계_x0000__x0000_Ԁ_x0000_"/>
      <sheetName val="1__설계조건_2_단면가정_3__하중계산"/>
      <sheetName val="DATA_입력란"/>
      <sheetName val="변화치수"/>
      <sheetName val="일반맨홀수량집계(A-7 LINE)"/>
      <sheetName val="위치조⣇"/>
      <sheetName val="입력"/>
      <sheetName val="별표"/>
      <sheetName val="신규부표총괄"/>
      <sheetName val="자재조서(2007년 3월)"/>
      <sheetName val="신규품셈총괄"/>
      <sheetName val="노임9월"/>
      <sheetName val="9.Attach"/>
      <sheetName val="투尜"/>
      <sheetName val="덧씌우기구간수량산출1"/>
      <sheetName val="폐기물"/>
      <sheetName val="장비가동"/>
      <sheetName val="1호԰_x0000_缀_x0000_"/>
      <sheetName val="1호堀᎟鰀᎟"/>
      <sheetName val="데이터관리"/>
      <sheetName val="재직(경력)증명서"/>
      <sheetName val="도로경계블럭연장조서"/>
      <sheetName val="일반︀賕"/>
      <sheetName val="A2"/>
      <sheetName val="BLOCK(1)"/>
      <sheetName val="일반䈀ᅪ"/>
      <sheetName val="세동별비상"/>
      <sheetName val="위치조_x0000_"/>
      <sheetName val="식재출0_x0000_"/>
      <sheetName val="식재출砀鄌"/>
      <sheetName val="일반ㅿ"/>
      <sheetName val="투㞘"/>
      <sheetName val="단면제원"/>
      <sheetName val="투㒨"/>
      <sheetName val="투槓"/>
      <sheetName val="위치조耀"/>
      <sheetName val="장비경비"/>
      <sheetName val="위치조"/>
      <sheetName val="연도MASTER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공통가설"/>
      <sheetName val="LOPCALC"/>
      <sheetName val="콘크리트채움모래"/>
      <sheetName val="기타방호시설"/>
      <sheetName val="구체3_5x3_5-8-1朏"/>
      <sheetName val="제2호단위수량"/>
      <sheetName val="1.설계기준 "/>
      <sheetName val="집계(2)"/>
      <sheetName val="미비용95"/>
      <sheetName val="조서"/>
      <sheetName val="배수계"/>
      <sheetName val="대창(함평)"/>
      <sheetName val="대창(장성)"/>
      <sheetName val="주요량/_x0000_저Í"/>
      <sheetName val="구체집계2_0x2_x0000__x0000_Ԁ_x0000__x0000_Ŋ_x0005__x0000_"/>
      <sheetName val="산수배수"/>
      <sheetName val="집수정단위수량"/>
      <sheetName val="OPG䈀塪ԯ"/>
      <sheetName val="OPG䈀屪ԯ"/>
      <sheetName val="노견단위수량"/>
      <sheetName val="Y-WORK"/>
      <sheetName val="연결관연장"/>
      <sheetName val="집수정단위수량600 "/>
      <sheetName val="P&amp;L(Ahn)"/>
      <sheetName val="분뇨"/>
      <sheetName val="공사비산출서"/>
      <sheetName val="익산"/>
      <sheetName val="POOM_MOTO"/>
      <sheetName val="POOM_MOTO2"/>
      <sheetName val="3지구단위"/>
      <sheetName val="펌프장토공수량산출"/>
      <sheetName val="물가"/>
      <sheetName val="DATA_BAC_"/>
      <sheetName val="2. 공원조도"/>
      <sheetName val="2_1︀ᇕ԰"/>
      <sheetName val="OPG_x000d__x0000__x0000_"/>
      <sheetName val="제출견적서 - 원본 "/>
      <sheetName val="L_RPTA05_목록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DB"/>
      <sheetName val="2_14집䈀ᅪ"/>
      <sheetName val="2_14집԰_x0000_"/>
      <sheetName val="도색수량산출근거(중로1류)"/>
      <sheetName val="3.하중산정4.양수압5.지지︀"/>
      <sheetName val="front"/>
      <sheetName val="저류지수량집계"/>
      <sheetName val="BSD (2)"/>
      <sheetName val="가압장구체수량산출서"/>
      <sheetName val="명부"/>
      <sheetName val="토지-2731"/>
      <sheetName val="토지-181(2)"/>
      <sheetName val="농서동"/>
      <sheetName val="영천리"/>
      <sheetName val="손익차_x0000__x0000_굘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실행예산SHEET도장재검토"/>
      <sheetName val="카렌스센터계량기설치공사"/>
      <sheetName val="공조기"/>
      <sheetName val="A-4"/>
      <sheetName val="옥외등신설"/>
      <sheetName val="저케CV22신설"/>
      <sheetName val="저케CV38신설"/>
      <sheetName val="저케CV8신설"/>
      <sheetName val="접지3종"/>
      <sheetName val="정물량"/>
      <sheetName val="단֬큭࠯"/>
      <sheetName val="말뚝기초(안정검토)-외측"/>
      <sheetName val="기본(98)"/>
      <sheetName val="배수공 주요자재 집계표"/>
      <sheetName val="6က_x0000_"/>
      <sheetName val="단관데이터"/>
      <sheetName val="이형관데이터"/>
      <sheetName val="접속슬라브"/>
      <sheetName val="SANBAISU"/>
      <sheetName val="명세서"/>
      <sheetName val="원가계婌."/>
      <sheetName val="제출내역 (2)"/>
      <sheetName val="일0_x0000_䠀"/>
      <sheetName val="일0_x0000_ "/>
      <sheetName val="6_x0005__x000a_"/>
      <sheetName val="공종단가"/>
      <sheetName val="일위렀庫"/>
      <sheetName val="프로젝트"/>
      <sheetName val="자재조사표"/>
      <sheetName val="일반부표집계표"/>
      <sheetName val="면수"/>
      <sheetName val="공사비총괄표"/>
      <sheetName val="2.단면가정"/>
      <sheetName val="1_3.견적(통합)"/>
      <sheetName val="배수장토목공사비"/>
      <sheetName val="세금자료"/>
      <sheetName val="나"/>
      <sheetName val="자재집계"/>
      <sheetName val="집계표(육상)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주요량(⍠」_x0005_"/>
      <sheetName val="주요량(헾】_x0005_"/>
      <sheetName val="교량"/>
      <sheetName val="정보매체A동"/>
      <sheetName val="부안일위"/>
      <sheetName val="사통"/>
      <sheetName val="건축명"/>
      <sheetName val="기계명"/>
      <sheetName val="전기명"/>
      <sheetName val="토목명"/>
      <sheetName val="정산ISSUE(T)"/>
      <sheetName val="현장식당(1ԅ"/>
      <sheetName val="현장식당(1ԃ"/>
      <sheetName val="현장식당(1က"/>
      <sheetName val="C_배수관㖰"/>
      <sheetName val="기계경비"/>
      <sheetName val="2.냉난방설비공사"/>
      <sheetName val="구체집계3_0x2_0(0_x0010__x0000_䤰"/>
      <sheetName val="구체집계3_0x2_0(0_x0000__x0000_䣸"/>
      <sheetName val="구체집계3_0x2_0(0_x0000__x0000_θ"/>
      <sheetName val="구체집계3_0x2_0(0_x0000__x0000_"/>
      <sheetName val="구체집계3_0x2_0(0_x0000__x0000_◨"/>
      <sheetName val="구체집계3_0x2_0(0_x0010__x0000_鎀"/>
      <sheetName val="구체집계3_0x2_0(0_x0010__x0000_箘"/>
      <sheetName val="구체집계3_0x2_0(0_x0000__x0000_ꆈ"/>
      <sheetName val="단가표+일위"/>
      <sheetName val="구체집계2_0x2_x0000__x0000_Ԁ_x0000_耀_xda3b__x0002_"/>
      <sheetName val="구체집계2_0x2_x0000__x0000_Ԁ_x0000_쀀_x0002_"/>
      <sheetName val="양지䬨"/>
      <sheetName val="일반栀䒘"/>
      <sheetName val="일반뀀⋔"/>
      <sheetName val="설계표지"/>
      <sheetName val="간접공사비 적용요율"/>
      <sheetName val="전夈"/>
      <sheetName val="구체집계3_0x2_舘_x0018_헾⼡_x0005__x0000_"/>
      <sheetName val="전丵"/>
      <sheetName val="구체집계3_0x2_丵〒_x0005__x0000__x0000_"/>
      <sheetName val="구체집계3_0x2__x0005__x0000__x0000__x0000__x0000_"/>
      <sheetName val="BOX-1510"/>
      <sheetName val="견적대비표"/>
      <sheetName val="철거공-조경"/>
      <sheetName val="2_1ᝓ㰀"/>
      <sheetName val="TOT"/>
      <sheetName val="일缀뼪ԯ"/>
      <sheetName val="일ԯ_x0000_缀"/>
      <sheetName val="일　⹹缀"/>
      <sheetName val="총괄자재집계표"/>
      <sheetName val="직접인건비"/>
      <sheetName val="직접경비"/>
      <sheetName val="노임단"/>
      <sheetName val="운반공"/>
      <sheetName val="자재단"/>
      <sheetName val="장비단"/>
      <sheetName val="노무단가"/>
      <sheetName val="공사요율"/>
      <sheetName val="횡배수관집현喠.嗬.颙⽲"/>
      <sheetName val="하부철근수²"/>
      <sheetName val="기계변경"/>
      <sheetName val="본선차로수량집계표"/>
      <sheetName val="사  업  비  수  지  예  산  서"/>
      <sheetName val="변경원가서갑"/>
      <sheetName val="6ᣈᦘ"/>
      <sheetName val="6⣈⦘"/>
      <sheetName val="토공사뀀⭛렀徫ԯ"/>
      <sheetName val="Macro(전기)"/>
      <sheetName val="사급자재총괄"/>
      <sheetName val="역T형교대(말뚝기초)"/>
      <sheetName val="단위중기"/>
      <sheetName val="구체집계2_0x2_︀뗕ԯ_x0000_缀_x0000_"/>
      <sheetName val="복주식단위수량"/>
      <sheetName val="단위량당중기"/>
      <sheetName val="메인거더-크로스빔200연결부"/>
      <sheetName val="기성내역서"/>
      <sheetName val="수공기"/>
      <sheetName val="4월"/>
      <sheetName val="현장조사"/>
      <sheetName val="연습"/>
      <sheetName val="수량 Ὑ"/>
      <sheetName val="건축"/>
      <sheetName val="위렯_x0000_"/>
      <sheetName val="위ᬀ㾀0"/>
      <sheetName val="위㠯_x0000__x0000_"/>
      <sheetName val="위〯B_x0000_"/>
      <sheetName val="위耯j_x0000_"/>
      <sheetName val="위〯_x0000_"/>
      <sheetName val="위က_x0000__x0000_"/>
      <sheetName val="위က_x0000_"/>
      <sheetName val="위က_x0000_"/>
      <sheetName val="중기가격"/>
      <sheetName val="용산1_해보_"/>
      <sheetName val="측구공수량집계"/>
      <sheetName val="수량집계표 "/>
      <sheetName val="DATE2001"/>
      <sheetName val="︀ᇕ"/>
      <sheetName val="교대"/>
      <sheetName val="남평내역"/>
      <sheetName val="토공사ԯ_x0000_缀_x0000__x0000_"/>
      <sheetName val="1안"/>
      <sheetName val="수량집계표(12)"/>
      <sheetName val="수량집계표(34)"/>
      <sheetName val="코드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관급자재대"/>
      <sheetName val="조작대(1연)"/>
      <sheetName val="2013년상반기"/>
      <sheetName val="구체3_0x2_0頀ᕖ餀輦ԯ"/>
      <sheetName val="구체3_0x2_0餀페ԯ_x0000_缀"/>
      <sheetName val="구체3_0x2_0餀㚘ԯ_x0000_缀"/>
      <sheetName val="신천3호용수로"/>
      <sheetName val="NO.3.PTA PLANT SD COST"/>
      <sheetName val="도급정산"/>
    </sheetNames>
    <definedNames>
      <definedName name="매크로11"/>
      <definedName name="매크로4" sheetId="1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 refreshError="1"/>
      <sheetData sheetId="294" refreshError="1"/>
      <sheetData sheetId="295"/>
      <sheetData sheetId="296" refreshError="1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/>
      <sheetData sheetId="435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/>
      <sheetData sheetId="549" refreshError="1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/>
      <sheetData sheetId="974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피벗테이블데이터분석"/>
      <sheetName val="평균높이산출근거"/>
      <sheetName val="횡배수관위치조서"/>
      <sheetName val="45,46"/>
      <sheetName val="Baby일위대가"/>
      <sheetName val="날개벽(시점좌측)"/>
      <sheetName val="집계표"/>
      <sheetName val="일위대가(가설)"/>
      <sheetName val="BID"/>
      <sheetName val="내역서"/>
      <sheetName val="노무비단가"/>
      <sheetName val="교대(A1)"/>
      <sheetName val="암거날개벽재료집계"/>
      <sheetName val="맨홀수량산출"/>
      <sheetName val="Macro3"/>
      <sheetName val="본체"/>
      <sheetName val="#REF"/>
      <sheetName val="전기품산출"/>
      <sheetName val="적용단위길이"/>
      <sheetName val="특수기호강도거푸집"/>
      <sheetName val="종배수관면벽신"/>
      <sheetName val="종배수관(신)"/>
      <sheetName val="자료입력"/>
      <sheetName val="직노"/>
      <sheetName val="교대(A1-A2)"/>
      <sheetName val="단위수량"/>
      <sheetName val="관급자재"/>
      <sheetName val="단가조사"/>
      <sheetName val="공주-교대(A1)"/>
      <sheetName val="1호철근량"/>
      <sheetName val="쌍송교"/>
      <sheetName val="노임목록"/>
      <sheetName val="자재목록"/>
      <sheetName val="기자재비"/>
      <sheetName val="상행-교대(A1-A2)"/>
      <sheetName val="대전-교대(A1-A2)"/>
      <sheetName val="70%"/>
      <sheetName val="건축"/>
      <sheetName val="인사자료총집계"/>
      <sheetName val="3F"/>
      <sheetName val="전기"/>
      <sheetName val="터파기및재료"/>
      <sheetName val="전기일위대가"/>
      <sheetName val="C.배수관공"/>
      <sheetName val="WORK"/>
      <sheetName val="암거단위-1련"/>
      <sheetName val="토목검측서"/>
      <sheetName val="일위대가목록"/>
      <sheetName val="IMP(MAIN)"/>
      <sheetName val="IMP (REACTOR)"/>
      <sheetName val="내역"/>
      <sheetName val="전선 및 전선관"/>
      <sheetName val="삼원"/>
      <sheetName val="그린"/>
      <sheetName val="한창-을"/>
      <sheetName val="품셈"/>
      <sheetName val="단가"/>
      <sheetName val="수량산출"/>
      <sheetName val="unit 4"/>
      <sheetName val="1단계"/>
      <sheetName val="일위대가(4층원격)"/>
      <sheetName val="N賃率-職"/>
      <sheetName val="INPUT"/>
      <sheetName val="Macro1"/>
      <sheetName val="대공종"/>
      <sheetName val="ABUT수량-A1"/>
      <sheetName val="일위대가"/>
      <sheetName val="80이상"/>
      <sheetName val="단가및재료비"/>
      <sheetName val="단가 "/>
      <sheetName val="노임"/>
      <sheetName val="무전표"/>
      <sheetName val="철거산출근거"/>
      <sheetName val="을지"/>
      <sheetName val="전신환매도율"/>
      <sheetName val="부대내역"/>
      <sheetName val="화산경계"/>
      <sheetName val="대로근거"/>
      <sheetName val="물가자료"/>
      <sheetName val="경산"/>
      <sheetName val="일람표(공정)"/>
      <sheetName val="앨범표지"/>
      <sheetName val="저"/>
      <sheetName val="Macro2"/>
      <sheetName val="DATE"/>
      <sheetName val="일반공사"/>
      <sheetName val="수량산출서"/>
      <sheetName val="상-교대(A1-A2)"/>
      <sheetName val="Sheet1 (2)"/>
      <sheetName val="건축공사실행"/>
      <sheetName val="EACT10"/>
      <sheetName val="교대"/>
      <sheetName val="건축내역"/>
      <sheetName val="공비대비"/>
      <sheetName val="갑지(추정)"/>
      <sheetName val="남양시작동자105노65기1.3화1.2"/>
      <sheetName val="기둥(원형)"/>
      <sheetName val="기초공"/>
      <sheetName val="2공구산출내역"/>
      <sheetName val="차액보증"/>
      <sheetName val="접도구역경계표주현황"/>
      <sheetName val="98지급계획"/>
      <sheetName val="중기목록"/>
      <sheetName val="일위목록"/>
      <sheetName val="단가산출서"/>
      <sheetName val="전기내역서"/>
      <sheetName val="Y-WORK"/>
      <sheetName val="총괄갑 "/>
      <sheetName val="DWG-CAB-I"/>
      <sheetName val="PREFACE"/>
      <sheetName val="상행-교대(A1)"/>
      <sheetName val="맨홀토공수량"/>
      <sheetName val="내역서전체"/>
      <sheetName val="원형1호맨홀토공수량"/>
      <sheetName val="역T형옹벽(3.0)"/>
      <sheetName val="1차설계변경내역"/>
      <sheetName val="단가표 (2)"/>
      <sheetName val="1호구조물"/>
      <sheetName val="일위대가목차"/>
      <sheetName val="기본사항"/>
      <sheetName val="토사(PE)"/>
      <sheetName val="BEND LOSS"/>
      <sheetName val="원가계산서"/>
      <sheetName val="대구-교대(A1)"/>
      <sheetName val="귀래방향"/>
      <sheetName val="데이타"/>
      <sheetName val="DATA"/>
      <sheetName val="원가"/>
      <sheetName val="현장관리비데이타"/>
      <sheetName val="Sheet1"/>
      <sheetName val="식생블럭단위수량"/>
      <sheetName val="노임단가"/>
      <sheetName val="정화조동내역"/>
      <sheetName val="간선계산"/>
      <sheetName val="8.PILE  (돌출)"/>
      <sheetName val="가로등내역서"/>
      <sheetName val="덕전리"/>
      <sheetName val="부대공"/>
      <sheetName val="포장공"/>
      <sheetName val="토공"/>
      <sheetName val="교각1"/>
      <sheetName val="토공(우물통,기타) "/>
      <sheetName val="품셈표"/>
      <sheetName val="구조물수량집계"/>
      <sheetName val="기기리스트"/>
      <sheetName val="매매"/>
      <sheetName val="토목공종세부"/>
      <sheetName val="건축토목내역"/>
      <sheetName val="기초및구체공"/>
      <sheetName val="Sheet5"/>
      <sheetName val="사업성분석"/>
      <sheetName val="오억미만"/>
      <sheetName val="을"/>
      <sheetName val="노무"/>
      <sheetName val="ilch"/>
      <sheetName val="설비"/>
      <sheetName val=""/>
      <sheetName val="우배수"/>
      <sheetName val="G2_EXA"/>
      <sheetName val="표층포설및다짐"/>
      <sheetName val="분전반"/>
      <sheetName val="비탈면보호공수량산출"/>
      <sheetName val="다곡2교"/>
      <sheetName val="내역서(기성청구)"/>
      <sheetName val="물가대비표"/>
      <sheetName val=" 냉각수펌프"/>
      <sheetName val="성서방향-교대(A2)"/>
      <sheetName val="기초단가"/>
      <sheetName val="공조기"/>
      <sheetName val="기초부하"/>
      <sheetName val="호안사석"/>
      <sheetName val="배수자집"/>
      <sheetName val="유림골조"/>
      <sheetName val="금액내역서"/>
      <sheetName val="99년신청"/>
      <sheetName val="1차 내역서"/>
      <sheetName val="골조시행"/>
      <sheetName val="도급FORM"/>
      <sheetName val="조명설비 수량집계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계림육교"/>
      <sheetName val="계림(함평)"/>
      <sheetName val="계림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인건비"/>
      <sheetName val="경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일위"/>
      <sheetName val="계림(함평)"/>
      <sheetName val="계림(장성)"/>
    </sheetNames>
    <sheetDataSet>
      <sheetData sheetId="0" refreshError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I一般比"/>
      <sheetName val="굴착현장"/>
      <sheetName val="CT "/>
      <sheetName val="단가 "/>
      <sheetName val="역T형"/>
      <sheetName val="기초자료"/>
      <sheetName val="노임"/>
      <sheetName val="간선계산"/>
      <sheetName val="지급자재"/>
      <sheetName val="단"/>
      <sheetName val="20관리비율"/>
      <sheetName val="9GNG운반"/>
      <sheetName val="Sheet4"/>
      <sheetName val="제직재"/>
      <sheetName val="준검 내역서"/>
      <sheetName val="국내조달(통합-1)"/>
      <sheetName val="내역서"/>
      <sheetName val="기계경비단가"/>
      <sheetName val="경북"/>
      <sheetName val="직노"/>
      <sheetName val="을지"/>
      <sheetName val="실행대비"/>
      <sheetName val="신천3호용수로"/>
      <sheetName val="⑻동원인원산출서⑧"/>
      <sheetName val="일위대가"/>
      <sheetName val="File_관급"/>
      <sheetName val="공정집계"/>
      <sheetName val="일위목록"/>
      <sheetName val="요율"/>
      <sheetName val="G.R300경비"/>
      <sheetName val="IN"/>
      <sheetName val="서울1"/>
      <sheetName val="설계명세서"/>
      <sheetName val="설직재-1"/>
      <sheetName val="제-노임"/>
      <sheetName val="철거산출근거"/>
      <sheetName val="수량산출"/>
      <sheetName val="Macro(차단기)"/>
      <sheetName val="3"/>
      <sheetName val="9811"/>
      <sheetName val="공사명입력"/>
      <sheetName val="Baby일위대가"/>
      <sheetName val="공사원가계산서"/>
      <sheetName val="일위대가산출기초"/>
      <sheetName val="기준.복잡도및기여도정의"/>
      <sheetName val="이설집계"/>
      <sheetName val="전송망집계"/>
      <sheetName val="철거수량(전송)"/>
      <sheetName val="별표"/>
      <sheetName val="인건비"/>
      <sheetName val="실행내역"/>
      <sheetName val="노임단가표"/>
      <sheetName val="일반부표"/>
      <sheetName val="자탐_유도등"/>
      <sheetName val="준검_내역서"/>
      <sheetName val="CT_"/>
      <sheetName val="단가_"/>
      <sheetName val="설계서을"/>
      <sheetName val="인부노임"/>
      <sheetName val="자재단가"/>
      <sheetName val="플랜트 설치"/>
      <sheetName val="기계경비(시간당)"/>
      <sheetName val="램머"/>
      <sheetName val="2순기"/>
      <sheetName val="증감대비"/>
      <sheetName val="견적을지"/>
      <sheetName val="입찰안"/>
      <sheetName val="BOQ"/>
      <sheetName val="단위단가"/>
      <sheetName val="대구-교대(A1)"/>
      <sheetName val="계림(함평)"/>
      <sheetName val="계림(장성)"/>
      <sheetName val="데이타"/>
      <sheetName val="식재인부"/>
      <sheetName val="Sheet1"/>
      <sheetName val="단가설계"/>
      <sheetName val="이토변실"/>
      <sheetName val="DATE"/>
      <sheetName val="96노임기준"/>
      <sheetName val="시중노임(공사)"/>
      <sheetName val="기초일위"/>
      <sheetName val="시설일위"/>
      <sheetName val="조명일위"/>
      <sheetName val="암거단위-1련"/>
      <sheetName val="내역"/>
      <sheetName val="Y-WORK"/>
      <sheetName val="순공사비"/>
      <sheetName val="공통가설"/>
      <sheetName val="식생블럭단위수량"/>
      <sheetName val="중기손료"/>
      <sheetName val="수목데이타 "/>
      <sheetName val="자료"/>
      <sheetName val="산출근거"/>
      <sheetName val="내역서(기계)"/>
      <sheetName val="현대물량"/>
      <sheetName val="토목"/>
      <sheetName val="토공사"/>
      <sheetName val="단위수량"/>
      <sheetName val="일위대가표 (2)"/>
      <sheetName val="투찰가"/>
      <sheetName val="파일의이용"/>
      <sheetName val="충주"/>
      <sheetName val="간접비계산"/>
      <sheetName val="원형1호맨홀토공수량"/>
      <sheetName val="집계표"/>
      <sheetName val="날개벽(시점좌측)"/>
      <sheetName val="한강운반비"/>
      <sheetName val="토공유동표"/>
      <sheetName val="단가목록"/>
      <sheetName val="동원인원"/>
      <sheetName val="N賃率-職"/>
      <sheetName val="공정표 "/>
      <sheetName val="용산3(영광)"/>
      <sheetName val="일위대가(가설)"/>
      <sheetName val="일위(열차무선)"/>
      <sheetName val="일위(역무통신)"/>
      <sheetName val="일위(철거)"/>
      <sheetName val="노임단가"/>
      <sheetName val="견적서"/>
      <sheetName val="목차"/>
      <sheetName val="9509"/>
      <sheetName val="관급총괄"/>
      <sheetName val="IMPEADENCE MAP 취수장"/>
      <sheetName val="산거각호표"/>
      <sheetName val="직재"/>
      <sheetName val="03상노임"/>
      <sheetName val="일위대가(1)"/>
      <sheetName val="공조기휀"/>
      <sheetName val="재료"/>
      <sheetName val="설치자재"/>
      <sheetName val="승진자 (일괄8%)"/>
      <sheetName val="일위대가표"/>
      <sheetName val="기본일위"/>
      <sheetName val="5Strand-장기처짐PCI"/>
      <sheetName val="6호기"/>
      <sheetName val="합의경상"/>
      <sheetName val="우석문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일위대가(계측기설치)"/>
      <sheetName val="차선도색현황"/>
      <sheetName val="산출"/>
      <sheetName val="인건-측정"/>
      <sheetName val="J直材4"/>
      <sheetName val="4. 주형설계"/>
      <sheetName val="기초일위대가"/>
      <sheetName val="식재일위대가"/>
      <sheetName val="단가대비표"/>
      <sheetName val="#REF"/>
      <sheetName val="표지1"/>
      <sheetName val="일위산출근거"/>
      <sheetName val="참조M"/>
      <sheetName val="고창터널(고창방향)"/>
      <sheetName val="8.수량산출서"/>
      <sheetName val="9.단가조사서"/>
      <sheetName val="6.일위목록"/>
      <sheetName val="자재"/>
      <sheetName val="Sheet3"/>
      <sheetName val="2터널시점"/>
      <sheetName val="을-ATYPE"/>
      <sheetName val="물집"/>
      <sheetName val="도급"/>
      <sheetName val="원가계산서"/>
      <sheetName val="인건비 "/>
      <sheetName val="일위"/>
      <sheetName val="변경품셈총괄"/>
      <sheetName val="대가목록"/>
      <sheetName val="간선"/>
      <sheetName val="노무비(전지2기)"/>
      <sheetName val="11.닥트설치공사(bm)"/>
      <sheetName val="교대(A1-A2)"/>
      <sheetName val="관급"/>
      <sheetName val="재집"/>
      <sheetName val="코드"/>
      <sheetName val="경산"/>
      <sheetName val="교각"/>
      <sheetName val="운영비"/>
      <sheetName val="LOPCALC"/>
      <sheetName val="남원(내)"/>
      <sheetName val="성서방향-교대(A2)"/>
      <sheetName val="1공구원가계산서"/>
      <sheetName val="일반공사"/>
      <sheetName val="제출내역 (2)"/>
      <sheetName val="전장품(관리용)"/>
      <sheetName val="기본단가"/>
      <sheetName val="적현로"/>
      <sheetName val="Sheet2"/>
      <sheetName val="원가계산 (2)"/>
      <sheetName val="도근좌표"/>
      <sheetName val="1-1"/>
      <sheetName val="단면설계"/>
      <sheetName val="안정검토"/>
      <sheetName val="6공구(당초)"/>
      <sheetName val="DATA"/>
      <sheetName val="내역(설계)"/>
      <sheetName val="가도공"/>
      <sheetName val="공사개요"/>
      <sheetName val="아파트_9"/>
      <sheetName val="Macro1"/>
      <sheetName val="SLAB&quot;1&quot;"/>
      <sheetName val="COPING"/>
      <sheetName val="을"/>
      <sheetName val="산수배수"/>
      <sheetName val="파일항타"/>
      <sheetName val="하조서"/>
      <sheetName val="신대방33(적용)"/>
      <sheetName val="소야공정계획표"/>
      <sheetName val="COVER"/>
      <sheetName val="공비대비"/>
      <sheetName val="편성절차"/>
      <sheetName val="토목주소"/>
      <sheetName val="조명시설"/>
      <sheetName val="건축2"/>
      <sheetName val="건축일"/>
      <sheetName val="구체"/>
      <sheetName val="건축공사실행"/>
      <sheetName val="건축원가"/>
      <sheetName val="기본단가표"/>
      <sheetName val="품셈TABLE"/>
      <sheetName val="대비"/>
      <sheetName val="대림경상68억"/>
      <sheetName val="단가조사"/>
      <sheetName val="2선재"/>
      <sheetName val="작성방법"/>
      <sheetName val="FJ단가"/>
      <sheetName val="7.지층별제원"/>
      <sheetName val="토 적 표"/>
      <sheetName val="목포방향"/>
      <sheetName val="횡배수관토공수량"/>
      <sheetName val="WORK"/>
      <sheetName val="토공사(흙막이)"/>
      <sheetName val="전선 및 전선관"/>
      <sheetName val="07급여표"/>
      <sheetName val="단가"/>
      <sheetName val="총괄갑 "/>
      <sheetName val="기계공사"/>
      <sheetName val="일위목차"/>
      <sheetName val="년도별노임표"/>
      <sheetName val="중기목록표"/>
      <sheetName val="AQL(0.65)"/>
      <sheetName val="(참조)케이블"/>
      <sheetName val="6.관급자재조서"/>
      <sheetName val="남양시작동010313100%"/>
      <sheetName val="지주토목내역서"/>
      <sheetName val="인원"/>
      <sheetName val="일위대가목록"/>
      <sheetName val="적용기준"/>
      <sheetName val="전신환매도율"/>
      <sheetName val="샤워실위생"/>
      <sheetName val="구조물공"/>
      <sheetName val="일반수량"/>
      <sheetName val="소방"/>
      <sheetName val="200"/>
      <sheetName val="교대(A1)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  <sheetName val="Macro(차단기)"/>
      <sheetName val="20관리비율"/>
      <sheetName val="일위대가(가설)"/>
      <sheetName val="48단가"/>
      <sheetName val="임시배전내역"/>
      <sheetName val="토공"/>
      <sheetName val="자재가격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재료분리"/>
      <sheetName val="대창교"/>
      <sheetName val="대창(함평)"/>
      <sheetName val="대창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대창(함평)-창열"/>
      <sheetName val="대창(함평)-그라우팅추가"/>
      <sheetName val="대창(장성)-그라우팅추가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N賃率-職"/>
      <sheetName val="장성내역"/>
      <sheetName val="KCS-CA"/>
      <sheetName val="단가산출2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  <sheetName val="이토변실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정교차로"/>
      <sheetName val="백룡교차로"/>
      <sheetName val="신영교차로"/>
      <sheetName val="인건비"/>
      <sheetName val="총괄"/>
      <sheetName val="상수도갑지"/>
      <sheetName val="상수도을지"/>
      <sheetName val="중기사용료산출근거"/>
      <sheetName val="단가"/>
    </sheetNames>
    <sheetDataSet>
      <sheetData sheetId="0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집계"/>
      <sheetName val="철근집계"/>
      <sheetName val="APP수량집계"/>
      <sheetName val="APP철근집계"/>
      <sheetName val="교대토공집계"/>
      <sheetName val="시점교대"/>
      <sheetName val="종점교대"/>
      <sheetName val="시점교대시점토공"/>
      <sheetName val="시점교대종점토공"/>
      <sheetName val="접속슬래브)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69">
          <cell r="AG69">
            <v>77.28</v>
          </cell>
        </row>
      </sheetData>
      <sheetData sheetId="7"/>
      <sheetData sheetId="8"/>
      <sheetData sheetId="9"/>
      <sheetData sheetId="10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종배수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</sheetNames>
    <sheetDataSet>
      <sheetData sheetId="0"/>
      <sheetData sheetId="1">
        <row r="3">
          <cell r="B3">
            <v>70616</v>
          </cell>
        </row>
        <row r="8">
          <cell r="B8">
            <v>64591</v>
          </cell>
        </row>
        <row r="14">
          <cell r="B14">
            <v>34947</v>
          </cell>
        </row>
      </sheetData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시점교대"/>
      <sheetName val="을지"/>
      <sheetName val="단가"/>
      <sheetName val="노무비단가"/>
      <sheetName val="N賃率-職"/>
      <sheetName val="입찰안"/>
      <sheetName val="수량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공비대비"/>
      <sheetName val="본공사"/>
      <sheetName val="원가계산서"/>
      <sheetName val="#REF"/>
      <sheetName val="JUCKEYK"/>
      <sheetName val="BID"/>
      <sheetName val="S0"/>
      <sheetName val="수량산출"/>
      <sheetName val="토목"/>
      <sheetName val="우수"/>
      <sheetName val="내역서"/>
      <sheetName val="4.2유효폭의 계산"/>
      <sheetName val="3.공통공사대비"/>
      <sheetName val="증감대비"/>
      <sheetName val="노임단가"/>
      <sheetName val="적용기준"/>
      <sheetName val="을지"/>
      <sheetName val="인건비"/>
      <sheetName val="가설공사비"/>
      <sheetName val="Sheet6"/>
      <sheetName val="단가 및 재료비"/>
      <sheetName val="단가산출2"/>
      <sheetName val="중기사용료산출근거"/>
      <sheetName val="단가산출1"/>
      <sheetName val="TYPE-A"/>
      <sheetName val="투찰"/>
      <sheetName val="터파기및재료"/>
      <sheetName val="코드"/>
      <sheetName val="대구진천삼성APT"/>
      <sheetName val="빗물받이_910_510_410_"/>
      <sheetName val="마산월령동골조물량변경"/>
      <sheetName val="형틀공사"/>
      <sheetName val="일위대가"/>
      <sheetName val="원가계산 (2)"/>
      <sheetName val="자재단가"/>
      <sheetName val="입찰"/>
      <sheetName val="현경"/>
      <sheetName val="환산"/>
      <sheetName val="전신환매도율"/>
      <sheetName val="일반부표"/>
      <sheetName val="Sheet1 (2)"/>
      <sheetName val="JUCK"/>
      <sheetName val="실행철강하도"/>
      <sheetName val="노임"/>
      <sheetName val="3.바닥판설계"/>
      <sheetName val="설계"/>
      <sheetName val="원형1호맨홀토공수량"/>
      <sheetName val="guard(mac)"/>
      <sheetName val="효명0010"/>
      <sheetName val="단가조사"/>
      <sheetName val="식재인부"/>
      <sheetName val="(1)본선수량집계"/>
      <sheetName val="자재집게표 "/>
      <sheetName val="단위수량"/>
      <sheetName val="이름정의"/>
      <sheetName val="DATE"/>
      <sheetName val="부관수량집계"/>
      <sheetName val="내역"/>
      <sheetName val="백호우계수"/>
      <sheetName val="갑지(추정)"/>
      <sheetName val="70%"/>
      <sheetName val="단위단가"/>
      <sheetName val="노무비"/>
      <sheetName val="STORAGE"/>
      <sheetName val="금액"/>
      <sheetName val="복구경비"/>
      <sheetName val="N賃率-職"/>
      <sheetName val="토공"/>
      <sheetName val="Sheet1"/>
      <sheetName val="Sheet2"/>
      <sheetName val="CT"/>
      <sheetName val="철근량 검토"/>
      <sheetName val="내역을"/>
      <sheetName val="Total"/>
      <sheetName val="기초일위"/>
      <sheetName val="총수량집계표"/>
      <sheetName val="부대내역"/>
      <sheetName val="터널조도"/>
      <sheetName val="목차임시"/>
      <sheetName val="견적대비"/>
      <sheetName val="감시제어"/>
      <sheetName val="과천MAIN"/>
      <sheetName val="MYUN(MAC)"/>
      <sheetName val="단가"/>
      <sheetName val="부대공수량"/>
      <sheetName val="직접재료비"/>
      <sheetName val="gyun"/>
      <sheetName val="내역(중앙)"/>
      <sheetName val="내역(창신)"/>
      <sheetName val="공사개요"/>
      <sheetName val="조직"/>
      <sheetName val="공내역"/>
      <sheetName val="집수정(600-700)"/>
      <sheetName val="집계표"/>
      <sheetName val="갑지"/>
      <sheetName val="적상기초자료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토목공사"/>
      <sheetName val="조명시설"/>
      <sheetName val="총괄표"/>
      <sheetName val="교각1"/>
      <sheetName val="공통가설"/>
      <sheetName val="실행내역"/>
      <sheetName val="전산output"/>
      <sheetName val="Baby일위대가"/>
      <sheetName val="부하계산"/>
      <sheetName val="개산공사비"/>
      <sheetName val="4_2유효폭의_계산"/>
      <sheetName val="★도급내역"/>
      <sheetName val="설계명세서"/>
      <sheetName val="SH.R설치"/>
      <sheetName val="원가계산"/>
      <sheetName val="정보"/>
      <sheetName val="데리네이타현황"/>
      <sheetName val="준검 내역서"/>
      <sheetName val="직노"/>
      <sheetName val="수입"/>
      <sheetName val="월별손익"/>
      <sheetName val="우배수"/>
      <sheetName val="비용적자료"/>
      <sheetName val="부대"/>
      <sheetName val="일위CODE"/>
      <sheetName val="경로당내역건축"/>
      <sheetName val="유효폭의 계산"/>
      <sheetName val="ABUT수량-A1"/>
      <sheetName val="강관파일내역"/>
      <sheetName val="data"/>
      <sheetName val="ELEV SPEC(Ia,Ir)"/>
      <sheetName val="단가비교표"/>
      <sheetName val="시중노임단가"/>
      <sheetName val="우각부보강"/>
      <sheetName val="교대(A1)"/>
      <sheetName val="토사(PE)"/>
      <sheetName val="기준보온"/>
      <sheetName val="조정금액결과표 (차수별)"/>
      <sheetName val="Sheet4"/>
      <sheetName val="부대원내역"/>
      <sheetName val="부대하내역"/>
      <sheetName val="내역서적용수량 (지방도893)"/>
      <sheetName val="조명율"/>
      <sheetName val="일위대가(가설)"/>
      <sheetName val="자재집계표"/>
      <sheetName val="가공비"/>
      <sheetName val="이토변실"/>
      <sheetName val="단면설계"/>
      <sheetName val="안정검토"/>
      <sheetName val="시중노임"/>
      <sheetName val="중기 부표"/>
      <sheetName val="자재(원원+원대)"/>
      <sheetName val="도로포장면적산출(1)"/>
      <sheetName val="슬래브(PF)(하류)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자재비"/>
      <sheetName val="국내조달(통합-1)"/>
      <sheetName val="흙쌓기도수로설치현황"/>
      <sheetName val="기본단가표"/>
      <sheetName val="기계경비(시간당)"/>
      <sheetName val="부하계산서"/>
      <sheetName val="인원자료"/>
      <sheetName val="관리,공감"/>
      <sheetName val="DATA 입력부"/>
      <sheetName val="2~3.해석단면및모델링"/>
      <sheetName val="재료비단가(800)"/>
      <sheetName val="POOM_MOTO"/>
      <sheetName val="POOM_MOTO2"/>
      <sheetName val="플랜트 설치"/>
      <sheetName val="2경간"/>
      <sheetName val="제경비율"/>
      <sheetName val="총물량"/>
      <sheetName val="말뚝지지력산정"/>
      <sheetName val="토공(우물통,기타) "/>
      <sheetName val="TOWER 10TON"/>
      <sheetName val="1,2,3,4,5단위수량"/>
      <sheetName val="설계조건"/>
      <sheetName val="기초자료"/>
      <sheetName val="램머"/>
      <sheetName val="공통비(전체)"/>
      <sheetName val="구천"/>
      <sheetName val="청천내"/>
      <sheetName val="부대공"/>
      <sheetName val="포장공"/>
      <sheetName val="장비가동"/>
      <sheetName val="95하U$가격"/>
      <sheetName val="경희대"/>
      <sheetName val="수원공사비"/>
      <sheetName val="자재대"/>
      <sheetName val="SULKEA"/>
      <sheetName val="5Strand-장기처짐PCI"/>
      <sheetName val="도근좌표"/>
      <sheetName val="단"/>
      <sheetName val="현황산출서"/>
      <sheetName val="내역표지"/>
      <sheetName val="5.전사투자계획종함안"/>
      <sheetName val="견적내역"/>
      <sheetName val="1-1"/>
      <sheetName val="1-2"/>
      <sheetName val="1-3"/>
      <sheetName val="1-4"/>
      <sheetName val="기성내역서"/>
      <sheetName val="직접비내역서"/>
      <sheetName val="기술부 VENDOR LIST"/>
      <sheetName val="공사비산출내역"/>
      <sheetName val="I一般比"/>
      <sheetName val="다곡2교"/>
      <sheetName val="농로토공집계"/>
      <sheetName val="농로수량집계"/>
      <sheetName val="6PILE  (돌출)"/>
      <sheetName val="MOTOR"/>
      <sheetName val="일위대가 "/>
      <sheetName val="unit 4"/>
      <sheetName val="대비표(토공1안)"/>
      <sheetName val="45,46"/>
      <sheetName val="TIE-IN"/>
      <sheetName val="계약내역"/>
      <sheetName val="예산명세서"/>
      <sheetName val="설비단가표"/>
      <sheetName val="암거단위"/>
      <sheetName val="Project Brief"/>
      <sheetName val="03하반기내역서"/>
      <sheetName val="04상반기"/>
      <sheetName val="(하관내역)"/>
      <sheetName val="L_RPTB10_01"/>
      <sheetName val="북제주원가"/>
      <sheetName val="COVER"/>
      <sheetName val="1,2공구원가계산서"/>
      <sheetName val="2공구산출내역"/>
      <sheetName val="1공구산출내역서"/>
      <sheetName val="을-ATYPE"/>
      <sheetName val="택지성격총괄"/>
      <sheetName val="작성기준"/>
      <sheetName val="ANX3A11"/>
      <sheetName val="단가목록"/>
      <sheetName val="노무비단가"/>
      <sheetName val="교대(A1-A2)"/>
      <sheetName val="t형"/>
      <sheetName val="문학간접"/>
      <sheetName val="간접"/>
      <sheetName val="정부노임(2000.상)"/>
      <sheetName val="순공사비"/>
      <sheetName val="기기리스트"/>
      <sheetName val="용역단가"/>
      <sheetName val="물가시세"/>
      <sheetName val="차도부연장현황"/>
      <sheetName val="측구공수량집계"/>
      <sheetName val="급여data"/>
      <sheetName val="시공계획"/>
      <sheetName val="일위대가표지"/>
      <sheetName val="정화조동내역"/>
      <sheetName val="옹벽"/>
      <sheetName val="통합"/>
      <sheetName val="일위대가표(DEEP)"/>
      <sheetName val="노임단가 (2)"/>
      <sheetName val="특기사항"/>
      <sheetName val="약전설비"/>
      <sheetName val="품셈"/>
      <sheetName val="96노임기준"/>
      <sheetName val="설비"/>
      <sheetName val="차량별점검"/>
      <sheetName val="7+160암거변경"/>
      <sheetName val="품셈TABLE"/>
      <sheetName val="3BL공동구 수량"/>
      <sheetName val="연결관암거"/>
      <sheetName val="수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기계경비일람"/>
      <sheetName val="정부노임단가"/>
      <sheetName val="유림골조"/>
      <sheetName val="화해(함평)"/>
      <sheetName val="화해(장성)"/>
      <sheetName val="C.배수관공"/>
      <sheetName val="직접인건비"/>
      <sheetName val="총괄내역서"/>
      <sheetName val="투찰가"/>
      <sheetName val="계림(함평)"/>
      <sheetName val="계림(장성)"/>
      <sheetName val="9GNG운반"/>
      <sheetName val="수목데이타"/>
      <sheetName val="계약서"/>
      <sheetName val="데이타"/>
      <sheetName val="동별물량집계표"/>
      <sheetName val="대전-교대(A1-A2)"/>
      <sheetName val="산재 안전"/>
      <sheetName val="노무비 경비"/>
      <sheetName val="중기사용료"/>
      <sheetName val="97노임단가"/>
      <sheetName val="입력란"/>
      <sheetName val="단가표 (2)"/>
      <sheetName val="Source"/>
      <sheetName val="3차설계"/>
      <sheetName val="일반공사"/>
      <sheetName val="저"/>
      <sheetName val="기흥하도용"/>
      <sheetName val="맨홀_공사비"/>
      <sheetName val="물가대비표"/>
      <sheetName val="관부설"/>
      <sheetName val="횡단굴착및 분기점폐쇄"/>
      <sheetName val="쌍송교"/>
      <sheetName val="철근량"/>
      <sheetName val="표지"/>
      <sheetName val="설계서식"/>
      <sheetName val="일위대가표"/>
      <sheetName val="슬래브수량"/>
      <sheetName val="초기화면"/>
      <sheetName val="폐기물"/>
      <sheetName val="유기공정"/>
      <sheetName val="PAN"/>
      <sheetName val="점검총괄"/>
      <sheetName val="말뚝물량"/>
      <sheetName val="수량산출 (8)"/>
      <sheetName val="옹벽기초자료"/>
      <sheetName val="가도공"/>
      <sheetName val="판매시설"/>
      <sheetName val="(4-2)열관류값-2"/>
      <sheetName val="명세서"/>
      <sheetName val="토목2"/>
      <sheetName val="콘_재료분리(1)"/>
      <sheetName val="토공수량"/>
      <sheetName val="물가변동대가세부내역서"/>
      <sheetName val="1월"/>
      <sheetName val="삭제내역1차"/>
      <sheetName val="03(상)적용노임"/>
      <sheetName val="간접비"/>
      <sheetName val="공문"/>
      <sheetName val="부대원내역(설비)"/>
      <sheetName val="대로근거"/>
      <sheetName val="건축내역서"/>
      <sheetName val="우수공"/>
      <sheetName val="시설물일위"/>
      <sheetName val="실행예산"/>
      <sheetName val="2층(부대공사)"/>
      <sheetName val="이토변실(A3-LINE)"/>
      <sheetName val="종배수관"/>
      <sheetName val="날개벽수량표"/>
      <sheetName val="Sheet1_(2)"/>
      <sheetName val="원가계산_(2)"/>
      <sheetName val="1.설계조건"/>
      <sheetName val="관급자재"/>
      <sheetName val="상부집계표"/>
      <sheetName val="예가 (2)"/>
      <sheetName val="VXXXXX"/>
      <sheetName val="일위대가목록"/>
      <sheetName val="개별직종노임단가(2005.1)"/>
      <sheetName val="묘발입력"/>
      <sheetName val="2"/>
      <sheetName val="수로BOX"/>
      <sheetName val="원가 (2)"/>
      <sheetName val="TYPE_A"/>
      <sheetName val="샌딩 에폭시 도장"/>
      <sheetName val="일반문틀 설치"/>
      <sheetName val="지중자재단가"/>
      <sheetName val="식생블럭단위수량"/>
      <sheetName val="역T형"/>
      <sheetName val="PILE"/>
      <sheetName val="매매"/>
      <sheetName val="노무"/>
      <sheetName val="기계경비"/>
      <sheetName val="xxxxxx"/>
      <sheetName val="룡전상부"/>
      <sheetName val="woo(mac)"/>
      <sheetName val="맨홀수량"/>
      <sheetName val="DATA테이블1 (2)"/>
      <sheetName val="000000"/>
      <sheetName val="보도포장연장조서-표준차도부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역T형옹벽(3.0)"/>
      <sheetName val="재집"/>
      <sheetName val="Sheet3"/>
      <sheetName val="중기일위대가"/>
      <sheetName val="설계명세"/>
      <sheetName val="새공통"/>
      <sheetName val="횡배수관집현황_2공구_"/>
      <sheetName val="표준차도부연장조서-ASP"/>
    </sheetNames>
    <sheetDataSet>
      <sheetData sheetId="0">
        <row r="4">
          <cell r="P4">
            <v>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>
        <row r="4">
          <cell r="P4">
            <v>49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분전함신설"/>
      <sheetName val="접지3종"/>
      <sheetName val="개폐기신설"/>
      <sheetName val="맨홀신설"/>
      <sheetName val="백열신설"/>
      <sheetName val="백열신설 (2)"/>
      <sheetName val="별표집계"/>
      <sheetName val="노임"/>
      <sheetName val="자재단가"/>
      <sheetName val="부하계산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중기사용료산출근거"/>
      <sheetName val="전력설계"/>
      <sheetName val="시점교대"/>
      <sheetName val="설계산출기초"/>
      <sheetName val="수량산출"/>
      <sheetName val="가격조사서"/>
      <sheetName val="단가 및 재료비"/>
      <sheetName val="일위대가"/>
      <sheetName val="교통시설물단가표"/>
      <sheetName val="빗물받이(910-510-410)"/>
      <sheetName val="부대"/>
      <sheetName val="일위CODE"/>
      <sheetName val="4.2유효폭의 계산"/>
      <sheetName val="Sheet1 (2)"/>
      <sheetName val="TIE-IN"/>
      <sheetName val="노임단가"/>
      <sheetName val="Macro(차단기)"/>
      <sheetName val="공사개요"/>
      <sheetName val="단가"/>
      <sheetName val="입찰안"/>
      <sheetName val="교대(A1)"/>
      <sheetName val="Sheet6"/>
      <sheetName val="노무비"/>
      <sheetName val="시중노임"/>
      <sheetName val="조명율"/>
      <sheetName val="data"/>
      <sheetName val="9GNG운반"/>
      <sheetName val="공비대비"/>
      <sheetName val="명세서"/>
      <sheetName val="일위대가표지"/>
      <sheetName val="목차임시"/>
      <sheetName val="견적대비"/>
      <sheetName val="감시제어"/>
      <sheetName val="설계명세서"/>
      <sheetName val="일반부표"/>
      <sheetName val="#REF"/>
      <sheetName val="Sheet1"/>
      <sheetName val="가도공"/>
      <sheetName val="공내역"/>
      <sheetName val="NP-총정리"/>
      <sheetName val="설계"/>
      <sheetName val="단가조사-2"/>
      <sheetName val="기계경비(시간당)"/>
      <sheetName val="램머"/>
      <sheetName val="일위대가표"/>
      <sheetName val="원가계산서 "/>
      <sheetName val="DATA1"/>
      <sheetName val="1-1"/>
      <sheetName val="1-2"/>
      <sheetName val="1-3"/>
      <sheetName val="1-4"/>
      <sheetName val="투찰"/>
      <sheetName val="코드"/>
      <sheetName val="시설장비"/>
      <sheetName val="기초일위"/>
      <sheetName val="예산서"/>
      <sheetName val="본공사"/>
      <sheetName val="집계표"/>
      <sheetName val="N賃率-職"/>
      <sheetName val="내역서"/>
      <sheetName val="서울대규장각(가시설흙막이)"/>
      <sheetName val="원가계산 (2)"/>
      <sheetName val="일위대가 "/>
      <sheetName val="수지"/>
      <sheetName val="직재"/>
      <sheetName val="CT"/>
      <sheetName val="청천내"/>
      <sheetName val="자재단가비교표"/>
      <sheetName val="SP-B1"/>
      <sheetName val="DATE"/>
      <sheetName val="종배수관"/>
      <sheetName val="데이타"/>
      <sheetName val="총물량"/>
      <sheetName val="배수공 내역서 적용수량"/>
      <sheetName val="일위대가(가설)"/>
      <sheetName val="본서하반기"/>
      <sheetName val="하반기(지구대)"/>
      <sheetName val="공통비(전체)"/>
      <sheetName val="내역(중앙)"/>
      <sheetName val="내역(창신)"/>
      <sheetName val="내   역"/>
      <sheetName val="실행내역"/>
      <sheetName val="설비단가표"/>
      <sheetName val="간접비"/>
      <sheetName val="유효폭의 계산"/>
      <sheetName val="품셈"/>
      <sheetName val="목차"/>
      <sheetName val="4-7.중앙전기실(노임단가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전등부하"/>
      <sheetName val="마산월령동골조물량변경"/>
      <sheetName val="수량산출서"/>
      <sheetName val="국내조달(통합-1)"/>
      <sheetName val="을지"/>
      <sheetName val="가설개략"/>
      <sheetName val="인부임"/>
      <sheetName val="철거산출근거"/>
      <sheetName val="자재목록"/>
      <sheetName val="입력"/>
      <sheetName val="수원공사비"/>
      <sheetName val="자재대"/>
      <sheetName val="개산공사비"/>
      <sheetName val="Baby일위대가"/>
      <sheetName val="PAN"/>
      <sheetName val="내역"/>
      <sheetName val="Macro_차단기_"/>
      <sheetName val="식재인부"/>
      <sheetName val="Sheet13"/>
      <sheetName val="간선"/>
      <sheetName val="A-4"/>
      <sheetName val="설계서"/>
      <sheetName val="전선 및 전선관"/>
      <sheetName val="입찰"/>
      <sheetName val="현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분전함신설"/>
      <sheetName val="접지1종"/>
      <sheetName val="일위대가표"/>
      <sheetName val="자재단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  <sheetName val="빗물받이(910-510-410)"/>
      <sheetName val="woo(mac)"/>
      <sheetName val="단위중량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사명령"/>
      <sheetName val="Sheet2"/>
      <sheetName val="인사명령 (2)"/>
      <sheetName val="현산-기초사항"/>
      <sheetName val="경상직원"/>
      <sheetName val="조건"/>
      <sheetName val="빗물받이(910-510-410)"/>
      <sheetName val="분전함신설"/>
      <sheetName val="접지1종"/>
      <sheetName val="설계명세서"/>
    </sheetNames>
    <sheetDataSet>
      <sheetData sheetId="0" refreshError="1">
        <row r="2">
          <cell r="B2">
            <v>78</v>
          </cell>
          <cell r="C2">
            <v>2001018</v>
          </cell>
        </row>
        <row r="3">
          <cell r="B3">
            <v>148</v>
          </cell>
          <cell r="C3">
            <v>2001019</v>
          </cell>
        </row>
        <row r="4">
          <cell r="B4">
            <v>1170</v>
          </cell>
          <cell r="C4">
            <v>2001030</v>
          </cell>
        </row>
        <row r="5">
          <cell r="B5">
            <v>1258</v>
          </cell>
          <cell r="C5">
            <v>2001058</v>
          </cell>
        </row>
        <row r="6">
          <cell r="B6">
            <v>1261</v>
          </cell>
          <cell r="C6">
            <v>2001040</v>
          </cell>
        </row>
        <row r="7">
          <cell r="B7">
            <v>1326</v>
          </cell>
          <cell r="C7">
            <v>2001038</v>
          </cell>
        </row>
        <row r="8">
          <cell r="B8">
            <v>1358</v>
          </cell>
          <cell r="C8">
            <v>2001020</v>
          </cell>
        </row>
        <row r="9">
          <cell r="B9">
            <v>1368</v>
          </cell>
          <cell r="C9">
            <v>2001049</v>
          </cell>
        </row>
        <row r="10">
          <cell r="B10">
            <v>1400</v>
          </cell>
          <cell r="C10">
            <v>2001056</v>
          </cell>
        </row>
        <row r="11">
          <cell r="B11">
            <v>1413</v>
          </cell>
          <cell r="C11">
            <v>2001041</v>
          </cell>
        </row>
        <row r="12">
          <cell r="B12">
            <v>1503</v>
          </cell>
          <cell r="C12">
            <v>2001060</v>
          </cell>
        </row>
        <row r="13">
          <cell r="B13">
            <v>1548</v>
          </cell>
          <cell r="C13">
            <v>2001021</v>
          </cell>
        </row>
        <row r="14">
          <cell r="B14">
            <v>1571</v>
          </cell>
          <cell r="C14">
            <v>2001061</v>
          </cell>
        </row>
        <row r="15">
          <cell r="B15">
            <v>1630</v>
          </cell>
          <cell r="C15">
            <v>2001034</v>
          </cell>
        </row>
        <row r="16">
          <cell r="B16">
            <v>1659</v>
          </cell>
          <cell r="C16">
            <v>2001069</v>
          </cell>
        </row>
        <row r="17">
          <cell r="B17">
            <v>1663</v>
          </cell>
          <cell r="C17">
            <v>2001081</v>
          </cell>
        </row>
        <row r="18">
          <cell r="B18">
            <v>1710</v>
          </cell>
          <cell r="C18">
            <v>2001108</v>
          </cell>
        </row>
        <row r="19">
          <cell r="B19">
            <v>1740</v>
          </cell>
          <cell r="C19">
            <v>2001035</v>
          </cell>
        </row>
        <row r="20">
          <cell r="B20">
            <v>1807</v>
          </cell>
          <cell r="C20">
            <v>2001047</v>
          </cell>
        </row>
        <row r="21">
          <cell r="B21">
            <v>2081</v>
          </cell>
          <cell r="C21">
            <v>2001050</v>
          </cell>
        </row>
        <row r="22">
          <cell r="B22">
            <v>2211</v>
          </cell>
          <cell r="C22">
            <v>2001062</v>
          </cell>
        </row>
        <row r="23">
          <cell r="B23">
            <v>2212</v>
          </cell>
          <cell r="C23">
            <v>2001054</v>
          </cell>
        </row>
        <row r="24">
          <cell r="B24">
            <v>2224</v>
          </cell>
          <cell r="C24">
            <v>2001031</v>
          </cell>
        </row>
        <row r="25">
          <cell r="B25">
            <v>2240</v>
          </cell>
          <cell r="C25">
            <v>2001064</v>
          </cell>
        </row>
        <row r="26">
          <cell r="B26">
            <v>2241</v>
          </cell>
          <cell r="C26">
            <v>2001042</v>
          </cell>
        </row>
        <row r="27">
          <cell r="B27">
            <v>2243</v>
          </cell>
          <cell r="C27">
            <v>2001088</v>
          </cell>
        </row>
        <row r="28">
          <cell r="B28">
            <v>2247</v>
          </cell>
          <cell r="C28">
            <v>2001055</v>
          </cell>
        </row>
        <row r="29">
          <cell r="B29">
            <v>2277</v>
          </cell>
          <cell r="C29">
            <v>2001027</v>
          </cell>
        </row>
        <row r="30">
          <cell r="B30">
            <v>2282</v>
          </cell>
          <cell r="C30">
            <v>2001048</v>
          </cell>
        </row>
        <row r="31">
          <cell r="B31">
            <v>2298</v>
          </cell>
          <cell r="C31">
            <v>2001022</v>
          </cell>
        </row>
        <row r="32">
          <cell r="B32">
            <v>2312</v>
          </cell>
          <cell r="C32">
            <v>2001057</v>
          </cell>
        </row>
        <row r="33">
          <cell r="B33">
            <v>2313</v>
          </cell>
          <cell r="C33">
            <v>2001044</v>
          </cell>
        </row>
        <row r="34">
          <cell r="B34">
            <v>2355</v>
          </cell>
          <cell r="C34">
            <v>2001028</v>
          </cell>
        </row>
        <row r="35">
          <cell r="B35">
            <v>2356</v>
          </cell>
          <cell r="C35">
            <v>2001029</v>
          </cell>
        </row>
        <row r="36">
          <cell r="B36">
            <v>2367</v>
          </cell>
          <cell r="C36">
            <v>2001036</v>
          </cell>
        </row>
        <row r="37">
          <cell r="B37">
            <v>2417</v>
          </cell>
          <cell r="C37">
            <v>2001026</v>
          </cell>
        </row>
        <row r="38">
          <cell r="B38">
            <v>2419</v>
          </cell>
          <cell r="C38">
            <v>2001051</v>
          </cell>
        </row>
        <row r="39">
          <cell r="B39">
            <v>2511</v>
          </cell>
          <cell r="C39">
            <v>2001025</v>
          </cell>
        </row>
        <row r="40">
          <cell r="B40">
            <v>2631</v>
          </cell>
          <cell r="C40">
            <v>2001059</v>
          </cell>
        </row>
        <row r="41">
          <cell r="B41">
            <v>2664</v>
          </cell>
          <cell r="C41">
            <v>2001072</v>
          </cell>
        </row>
        <row r="42">
          <cell r="B42">
            <v>2695</v>
          </cell>
          <cell r="C42">
            <v>2001073</v>
          </cell>
        </row>
        <row r="43">
          <cell r="B43">
            <v>2696</v>
          </cell>
          <cell r="C43">
            <v>2001046</v>
          </cell>
        </row>
        <row r="44">
          <cell r="B44">
            <v>2737</v>
          </cell>
          <cell r="C44">
            <v>2001033</v>
          </cell>
        </row>
        <row r="45">
          <cell r="B45">
            <v>2741</v>
          </cell>
          <cell r="C45">
            <v>2001079</v>
          </cell>
        </row>
        <row r="46">
          <cell r="B46">
            <v>2742</v>
          </cell>
          <cell r="C46">
            <v>2001080</v>
          </cell>
        </row>
        <row r="47">
          <cell r="B47">
            <v>2763</v>
          </cell>
          <cell r="C47">
            <v>2001024</v>
          </cell>
        </row>
        <row r="48">
          <cell r="B48">
            <v>2766</v>
          </cell>
          <cell r="C48">
            <v>2001023</v>
          </cell>
        </row>
        <row r="49">
          <cell r="B49">
            <v>2794</v>
          </cell>
          <cell r="C49">
            <v>2001039</v>
          </cell>
        </row>
        <row r="50">
          <cell r="B50">
            <v>2804</v>
          </cell>
          <cell r="C50">
            <v>2001052</v>
          </cell>
        </row>
        <row r="51">
          <cell r="B51">
            <v>2810</v>
          </cell>
          <cell r="C51">
            <v>2001045</v>
          </cell>
        </row>
        <row r="52">
          <cell r="B52">
            <v>2846</v>
          </cell>
          <cell r="C52">
            <v>2001074</v>
          </cell>
        </row>
        <row r="53">
          <cell r="B53">
            <v>2907</v>
          </cell>
          <cell r="C53">
            <v>2001104</v>
          </cell>
        </row>
        <row r="54">
          <cell r="B54">
            <v>2968</v>
          </cell>
          <cell r="C54">
            <v>2001105</v>
          </cell>
        </row>
        <row r="55">
          <cell r="B55">
            <v>3004</v>
          </cell>
          <cell r="C55">
            <v>2001094</v>
          </cell>
        </row>
        <row r="56">
          <cell r="B56">
            <v>3032</v>
          </cell>
          <cell r="C56">
            <v>2001090</v>
          </cell>
        </row>
        <row r="57">
          <cell r="B57">
            <v>3055</v>
          </cell>
          <cell r="C57">
            <v>2001053</v>
          </cell>
        </row>
        <row r="58">
          <cell r="B58">
            <v>3119</v>
          </cell>
          <cell r="C58">
            <v>2001093</v>
          </cell>
        </row>
        <row r="59">
          <cell r="B59">
            <v>3122</v>
          </cell>
          <cell r="C59">
            <v>2001106</v>
          </cell>
        </row>
        <row r="60">
          <cell r="B60">
            <v>3123</v>
          </cell>
          <cell r="C60">
            <v>2001096</v>
          </cell>
        </row>
        <row r="61">
          <cell r="B61">
            <v>3124</v>
          </cell>
          <cell r="C61">
            <v>2001083</v>
          </cell>
        </row>
        <row r="62">
          <cell r="B62">
            <v>3131</v>
          </cell>
          <cell r="C62">
            <v>2001097</v>
          </cell>
        </row>
        <row r="63">
          <cell r="B63">
            <v>3149</v>
          </cell>
          <cell r="C63">
            <v>2001092</v>
          </cell>
        </row>
        <row r="64">
          <cell r="B64">
            <v>3150</v>
          </cell>
          <cell r="C64">
            <v>2001065</v>
          </cell>
        </row>
        <row r="65">
          <cell r="B65">
            <v>5054</v>
          </cell>
          <cell r="C65">
            <v>2001170</v>
          </cell>
        </row>
        <row r="66">
          <cell r="B66">
            <v>3151</v>
          </cell>
          <cell r="C66">
            <v>2001110</v>
          </cell>
        </row>
        <row r="67">
          <cell r="B67">
            <v>3194</v>
          </cell>
          <cell r="C67">
            <v>2001139</v>
          </cell>
        </row>
        <row r="68">
          <cell r="B68">
            <v>3197</v>
          </cell>
          <cell r="C68">
            <v>2001165</v>
          </cell>
        </row>
        <row r="69">
          <cell r="B69">
            <v>3199</v>
          </cell>
          <cell r="C69">
            <v>2001077</v>
          </cell>
        </row>
        <row r="70">
          <cell r="B70">
            <v>3200</v>
          </cell>
          <cell r="C70">
            <v>2001102</v>
          </cell>
        </row>
        <row r="71">
          <cell r="B71">
            <v>3201</v>
          </cell>
          <cell r="C71">
            <v>2001153</v>
          </cell>
        </row>
        <row r="72">
          <cell r="B72">
            <v>3203</v>
          </cell>
          <cell r="C72">
            <v>2001124</v>
          </cell>
        </row>
        <row r="73">
          <cell r="B73">
            <v>3204</v>
          </cell>
          <cell r="C73">
            <v>2001136</v>
          </cell>
        </row>
        <row r="74">
          <cell r="B74">
            <v>3205</v>
          </cell>
          <cell r="C74">
            <v>2001091</v>
          </cell>
        </row>
        <row r="75">
          <cell r="B75">
            <v>3209</v>
          </cell>
          <cell r="C75">
            <v>2001095</v>
          </cell>
        </row>
        <row r="76">
          <cell r="B76">
            <v>3254</v>
          </cell>
          <cell r="C76">
            <v>2001043</v>
          </cell>
        </row>
        <row r="77">
          <cell r="B77">
            <v>3259</v>
          </cell>
          <cell r="C77">
            <v>2001111</v>
          </cell>
        </row>
        <row r="78">
          <cell r="B78">
            <v>3303</v>
          </cell>
          <cell r="C78">
            <v>2001089</v>
          </cell>
        </row>
        <row r="79">
          <cell r="B79">
            <v>3343</v>
          </cell>
          <cell r="C79">
            <v>2001135</v>
          </cell>
        </row>
        <row r="80">
          <cell r="B80">
            <v>3416</v>
          </cell>
          <cell r="C80">
            <v>2001032</v>
          </cell>
        </row>
        <row r="81">
          <cell r="B81">
            <v>3417</v>
          </cell>
          <cell r="C81">
            <v>2001063</v>
          </cell>
        </row>
        <row r="82">
          <cell r="B82">
            <v>3454</v>
          </cell>
          <cell r="C82">
            <v>2001037</v>
          </cell>
        </row>
        <row r="83">
          <cell r="B83">
            <v>3472</v>
          </cell>
          <cell r="C83">
            <v>2001166</v>
          </cell>
        </row>
        <row r="84">
          <cell r="B84">
            <v>3515</v>
          </cell>
          <cell r="C84">
            <v>2001087</v>
          </cell>
        </row>
        <row r="85">
          <cell r="B85">
            <v>3517</v>
          </cell>
          <cell r="C85">
            <v>2001078</v>
          </cell>
        </row>
        <row r="86">
          <cell r="B86">
            <v>3519</v>
          </cell>
          <cell r="C86">
            <v>2001086</v>
          </cell>
        </row>
        <row r="87">
          <cell r="B87">
            <v>3520</v>
          </cell>
          <cell r="C87">
            <v>2001103</v>
          </cell>
        </row>
        <row r="88">
          <cell r="B88">
            <v>3521</v>
          </cell>
          <cell r="C88">
            <v>2001067</v>
          </cell>
        </row>
        <row r="89">
          <cell r="B89">
            <v>3603</v>
          </cell>
          <cell r="C89">
            <v>2001125</v>
          </cell>
        </row>
        <row r="90">
          <cell r="B90">
            <v>3658</v>
          </cell>
          <cell r="C90">
            <v>2001084</v>
          </cell>
        </row>
        <row r="91">
          <cell r="B91">
            <v>3688</v>
          </cell>
          <cell r="C91">
            <v>2001100</v>
          </cell>
        </row>
        <row r="92">
          <cell r="B92">
            <v>3733</v>
          </cell>
          <cell r="C92">
            <v>2001071</v>
          </cell>
        </row>
        <row r="93">
          <cell r="B93">
            <v>3770</v>
          </cell>
          <cell r="C93">
            <v>2001098</v>
          </cell>
        </row>
        <row r="94">
          <cell r="B94">
            <v>3772</v>
          </cell>
          <cell r="C94">
            <v>2001101</v>
          </cell>
        </row>
        <row r="95">
          <cell r="B95">
            <v>3773</v>
          </cell>
          <cell r="C95">
            <v>2001076</v>
          </cell>
        </row>
        <row r="96">
          <cell r="B96">
            <v>3774</v>
          </cell>
          <cell r="C96">
            <v>2001070</v>
          </cell>
        </row>
        <row r="97">
          <cell r="B97">
            <v>3822</v>
          </cell>
          <cell r="C97">
            <v>2001148</v>
          </cell>
        </row>
        <row r="98">
          <cell r="B98">
            <v>3823</v>
          </cell>
          <cell r="C98">
            <v>2001099</v>
          </cell>
        </row>
        <row r="99">
          <cell r="B99">
            <v>3920</v>
          </cell>
          <cell r="C99">
            <v>2001107</v>
          </cell>
        </row>
        <row r="100">
          <cell r="B100">
            <v>3922</v>
          </cell>
          <cell r="C100">
            <v>2001066</v>
          </cell>
        </row>
        <row r="101">
          <cell r="B101">
            <v>3924</v>
          </cell>
          <cell r="C101">
            <v>2001085</v>
          </cell>
        </row>
        <row r="102">
          <cell r="B102">
            <v>3953</v>
          </cell>
          <cell r="C102">
            <v>2001075</v>
          </cell>
        </row>
        <row r="103">
          <cell r="B103">
            <v>4011</v>
          </cell>
          <cell r="C103">
            <v>2001068</v>
          </cell>
        </row>
        <row r="104">
          <cell r="B104">
            <v>4012</v>
          </cell>
          <cell r="C104">
            <v>2001116</v>
          </cell>
        </row>
        <row r="105">
          <cell r="B105">
            <v>4099</v>
          </cell>
          <cell r="C105">
            <v>2001082</v>
          </cell>
        </row>
        <row r="106">
          <cell r="B106">
            <v>4103</v>
          </cell>
          <cell r="C106">
            <v>2001127</v>
          </cell>
        </row>
        <row r="107">
          <cell r="B107">
            <v>4104</v>
          </cell>
          <cell r="C107">
            <v>2001109</v>
          </cell>
        </row>
        <row r="108">
          <cell r="B108">
            <v>4141</v>
          </cell>
          <cell r="C108">
            <v>2001132</v>
          </cell>
        </row>
        <row r="109">
          <cell r="B109">
            <v>4142</v>
          </cell>
          <cell r="C109">
            <v>2001145</v>
          </cell>
        </row>
        <row r="110">
          <cell r="B110">
            <v>4144</v>
          </cell>
          <cell r="C110">
            <v>2001142</v>
          </cell>
        </row>
        <row r="111">
          <cell r="B111">
            <v>4145</v>
          </cell>
          <cell r="C111">
            <v>2001126</v>
          </cell>
        </row>
        <row r="112">
          <cell r="B112">
            <v>4146</v>
          </cell>
          <cell r="C112">
            <v>2001168</v>
          </cell>
        </row>
        <row r="113">
          <cell r="B113">
            <v>4207</v>
          </cell>
          <cell r="C113">
            <v>2001140</v>
          </cell>
        </row>
        <row r="114">
          <cell r="B114">
            <v>4209</v>
          </cell>
          <cell r="C114">
            <v>2001157</v>
          </cell>
        </row>
        <row r="115">
          <cell r="B115">
            <v>4212</v>
          </cell>
          <cell r="C115">
            <v>2001151</v>
          </cell>
        </row>
        <row r="116">
          <cell r="B116">
            <v>4213</v>
          </cell>
          <cell r="C116">
            <v>2001131</v>
          </cell>
        </row>
        <row r="117">
          <cell r="B117">
            <v>4219</v>
          </cell>
          <cell r="C117">
            <v>2001149</v>
          </cell>
        </row>
        <row r="118">
          <cell r="B118">
            <v>4220</v>
          </cell>
          <cell r="C118">
            <v>2001158</v>
          </cell>
        </row>
        <row r="119">
          <cell r="B119">
            <v>4221</v>
          </cell>
          <cell r="C119">
            <v>2001147</v>
          </cell>
        </row>
        <row r="120">
          <cell r="B120">
            <v>4222</v>
          </cell>
          <cell r="C120">
            <v>2001164</v>
          </cell>
        </row>
        <row r="121">
          <cell r="B121">
            <v>4224</v>
          </cell>
          <cell r="C121">
            <v>2001112</v>
          </cell>
        </row>
        <row r="122">
          <cell r="B122">
            <v>4310</v>
          </cell>
          <cell r="C122">
            <v>2001114</v>
          </cell>
        </row>
        <row r="123">
          <cell r="B123">
            <v>4312</v>
          </cell>
          <cell r="C123">
            <v>2001129</v>
          </cell>
        </row>
        <row r="124">
          <cell r="B124">
            <v>4313</v>
          </cell>
          <cell r="C124">
            <v>2001141</v>
          </cell>
        </row>
        <row r="125">
          <cell r="B125">
            <v>4358</v>
          </cell>
          <cell r="C125">
            <v>2001119</v>
          </cell>
        </row>
        <row r="126">
          <cell r="B126">
            <v>4359</v>
          </cell>
          <cell r="C126">
            <v>2001137</v>
          </cell>
        </row>
        <row r="127">
          <cell r="B127">
            <v>4360</v>
          </cell>
          <cell r="C127">
            <v>2001120</v>
          </cell>
        </row>
        <row r="128">
          <cell r="B128">
            <v>4415</v>
          </cell>
          <cell r="C128">
            <v>2001154</v>
          </cell>
        </row>
        <row r="129">
          <cell r="B129">
            <v>4416</v>
          </cell>
          <cell r="C129">
            <v>2001122</v>
          </cell>
        </row>
        <row r="130">
          <cell r="B130">
            <v>4420</v>
          </cell>
          <cell r="C130">
            <v>2001118</v>
          </cell>
        </row>
        <row r="131">
          <cell r="B131">
            <v>4421</v>
          </cell>
          <cell r="C131">
            <v>2001161</v>
          </cell>
        </row>
        <row r="132">
          <cell r="B132">
            <v>4422</v>
          </cell>
          <cell r="C132">
            <v>2001159</v>
          </cell>
        </row>
        <row r="133">
          <cell r="B133">
            <v>4423</v>
          </cell>
          <cell r="C133">
            <v>2001156</v>
          </cell>
        </row>
        <row r="134">
          <cell r="B134">
            <v>4424</v>
          </cell>
          <cell r="C134">
            <v>2001167</v>
          </cell>
        </row>
        <row r="135">
          <cell r="B135">
            <v>4427</v>
          </cell>
          <cell r="C135">
            <v>2001115</v>
          </cell>
        </row>
        <row r="136">
          <cell r="B136">
            <v>4430</v>
          </cell>
          <cell r="C136">
            <v>2001134</v>
          </cell>
        </row>
        <row r="137">
          <cell r="B137">
            <v>4431</v>
          </cell>
          <cell r="C137">
            <v>2001138</v>
          </cell>
        </row>
        <row r="138">
          <cell r="B138">
            <v>4432</v>
          </cell>
          <cell r="C138">
            <v>2001128</v>
          </cell>
        </row>
        <row r="139">
          <cell r="B139">
            <v>4525</v>
          </cell>
          <cell r="C139">
            <v>2001160</v>
          </cell>
        </row>
        <row r="140">
          <cell r="B140">
            <v>4527</v>
          </cell>
          <cell r="C140">
            <v>2001178</v>
          </cell>
        </row>
        <row r="141">
          <cell r="B141">
            <v>4529</v>
          </cell>
          <cell r="C141">
            <v>2001146</v>
          </cell>
        </row>
        <row r="142">
          <cell r="B142">
            <v>4557</v>
          </cell>
          <cell r="C142">
            <v>2001169</v>
          </cell>
        </row>
        <row r="143">
          <cell r="B143">
            <v>4558</v>
          </cell>
          <cell r="C143">
            <v>2001155</v>
          </cell>
        </row>
        <row r="144">
          <cell r="B144">
            <v>4560</v>
          </cell>
          <cell r="C144">
            <v>2001152</v>
          </cell>
        </row>
        <row r="145">
          <cell r="B145">
            <v>4674</v>
          </cell>
          <cell r="C145">
            <v>2001162</v>
          </cell>
        </row>
        <row r="146">
          <cell r="B146">
            <v>4746</v>
          </cell>
          <cell r="C146">
            <v>2001117</v>
          </cell>
        </row>
        <row r="147">
          <cell r="B147">
            <v>4845</v>
          </cell>
          <cell r="C147">
            <v>2001150</v>
          </cell>
        </row>
        <row r="148">
          <cell r="B148">
            <v>4846</v>
          </cell>
          <cell r="C148">
            <v>2001123</v>
          </cell>
        </row>
        <row r="149">
          <cell r="B149">
            <v>4848</v>
          </cell>
          <cell r="C149">
            <v>2001113</v>
          </cell>
        </row>
        <row r="150">
          <cell r="B150">
            <v>4850</v>
          </cell>
          <cell r="C150">
            <v>2001121</v>
          </cell>
        </row>
        <row r="151">
          <cell r="B151">
            <v>4852</v>
          </cell>
          <cell r="C151">
            <v>2001133</v>
          </cell>
        </row>
        <row r="152">
          <cell r="B152">
            <v>4856</v>
          </cell>
          <cell r="C152">
            <v>2001174</v>
          </cell>
        </row>
        <row r="153">
          <cell r="B153">
            <v>4888</v>
          </cell>
          <cell r="C153">
            <v>2001130</v>
          </cell>
        </row>
        <row r="154">
          <cell r="B154">
            <v>4891</v>
          </cell>
          <cell r="C154">
            <v>2001175</v>
          </cell>
        </row>
        <row r="155">
          <cell r="B155">
            <v>4892</v>
          </cell>
          <cell r="C155">
            <v>2001143</v>
          </cell>
        </row>
        <row r="156">
          <cell r="B156">
            <v>4893</v>
          </cell>
          <cell r="C156">
            <v>2001144</v>
          </cell>
        </row>
        <row r="157">
          <cell r="B157">
            <v>4956</v>
          </cell>
          <cell r="C157">
            <v>2001163</v>
          </cell>
        </row>
        <row r="158">
          <cell r="B158">
            <v>5055</v>
          </cell>
          <cell r="C158">
            <v>2001171</v>
          </cell>
        </row>
        <row r="159">
          <cell r="B159">
            <v>5060</v>
          </cell>
          <cell r="C159">
            <v>2001172</v>
          </cell>
        </row>
        <row r="160">
          <cell r="B160">
            <v>5061</v>
          </cell>
          <cell r="C160">
            <v>2001177</v>
          </cell>
        </row>
        <row r="161">
          <cell r="B161">
            <v>5062</v>
          </cell>
          <cell r="C161">
            <v>2001179</v>
          </cell>
        </row>
        <row r="162">
          <cell r="B162">
            <v>5063</v>
          </cell>
          <cell r="C162">
            <v>2001181</v>
          </cell>
        </row>
        <row r="163">
          <cell r="B163">
            <v>5112</v>
          </cell>
          <cell r="C163">
            <v>2001173</v>
          </cell>
        </row>
        <row r="164">
          <cell r="B164">
            <v>5113</v>
          </cell>
          <cell r="C164">
            <v>2001176</v>
          </cell>
        </row>
        <row r="165">
          <cell r="B165">
            <v>5173</v>
          </cell>
          <cell r="C165">
            <v>2001183</v>
          </cell>
        </row>
        <row r="166">
          <cell r="B166">
            <v>5217</v>
          </cell>
          <cell r="C166">
            <v>2001180</v>
          </cell>
        </row>
        <row r="167">
          <cell r="B167">
            <v>2100008</v>
          </cell>
          <cell r="C167">
            <v>2001184</v>
          </cell>
        </row>
        <row r="168">
          <cell r="B168">
            <v>2100009</v>
          </cell>
          <cell r="C168">
            <v>2001185</v>
          </cell>
        </row>
        <row r="169">
          <cell r="B169">
            <v>2100010</v>
          </cell>
          <cell r="C169">
            <v>2001186</v>
          </cell>
        </row>
        <row r="170">
          <cell r="B170">
            <v>2100011</v>
          </cell>
          <cell r="C170">
            <v>2001187</v>
          </cell>
        </row>
        <row r="171">
          <cell r="B171">
            <v>4000007</v>
          </cell>
          <cell r="C171">
            <v>2001182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공량산출"/>
      <sheetName val="그러브면적"/>
      <sheetName val="중기사용료"/>
      <sheetName val="재료비"/>
      <sheetName val="노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수량산출"/>
      <sheetName val="사동월드아파트증설외3개소"/>
      <sheetName val="단가비교"/>
      <sheetName val="건축집계표"/>
      <sheetName val="36신설수량"/>
      <sheetName val="4차원가계산서"/>
      <sheetName val="일위"/>
      <sheetName val="인건-측정"/>
      <sheetName val="노임단가"/>
      <sheetName val="노무비 근거"/>
      <sheetName val="첨부1"/>
      <sheetName val="조직"/>
      <sheetName val="비교표"/>
      <sheetName val="산출내역서"/>
      <sheetName val="내역"/>
      <sheetName val="2010년 교통시설물 일위대가표1"/>
      <sheetName val="하조서"/>
      <sheetName val="산출근거"/>
      <sheetName val="터파기및재료"/>
      <sheetName val="상하차비용(기계상차)"/>
      <sheetName val="수간보호"/>
      <sheetName val="운반비"/>
      <sheetName val="소분류목록"/>
      <sheetName val="일반수량총괄"/>
      <sheetName val="플랜트 설치"/>
      <sheetName val="ITEM"/>
      <sheetName val="재료비"/>
      <sheetName val="산출(열차무선)"/>
      <sheetName val="01AC"/>
      <sheetName val="밸브설치"/>
      <sheetName val="일위-1"/>
      <sheetName val="노임"/>
      <sheetName val="일위대가표"/>
      <sheetName val="철거산출근거"/>
      <sheetName val="J直材4"/>
      <sheetName val="A-4"/>
      <sheetName val="자재단가"/>
      <sheetName val="분전함신설"/>
      <sheetName val="접지1종"/>
      <sheetName val="1,2공구원가계산서"/>
      <sheetName val="1공구산출내역서"/>
      <sheetName val="기본단가표"/>
      <sheetName val="시중노임"/>
      <sheetName val="Sheet1"/>
      <sheetName val="가격조사서"/>
      <sheetName val="단가조사"/>
      <sheetName val="48전력선로일위"/>
      <sheetName val="A 견적"/>
      <sheetName val="설계명세서"/>
      <sheetName val="시점교대"/>
      <sheetName val="백룡교차로"/>
      <sheetName val="산정교차로"/>
      <sheetName val="신영교차로"/>
      <sheetName val="흄관기초"/>
      <sheetName val="48신설수량"/>
      <sheetName val="48철거수량"/>
      <sheetName val="22신설수량"/>
      <sheetName val="물량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Sheet2"/>
      <sheetName val="수량산출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노무"/>
      <sheetName val="내역"/>
      <sheetName val="교통대책내역"/>
      <sheetName val=""/>
      <sheetName val="분전함신설"/>
      <sheetName val="접지1종"/>
      <sheetName val="수량산출"/>
      <sheetName val="자재"/>
      <sheetName val="설계명세서"/>
      <sheetName val="간접비계산"/>
      <sheetName val="BID"/>
      <sheetName val="진천,증평(9.3)"/>
      <sheetName val="집계"/>
      <sheetName val="Sheet3"/>
      <sheetName val="내역서"/>
      <sheetName val="산출내역서집계표"/>
      <sheetName val="맨홀수량"/>
      <sheetName val="DATE"/>
      <sheetName val="기계경비(시간당)"/>
      <sheetName val="기자재수량"/>
      <sheetName val="재료비"/>
      <sheetName val="설계실행투찰"/>
      <sheetName val="건축내역(트럼프수성)"/>
      <sheetName val="70%"/>
      <sheetName val="#REF"/>
      <sheetName val="집계표"/>
      <sheetName val="45,46"/>
      <sheetName val="내역서(원본)"/>
      <sheetName val="수간보호"/>
      <sheetName val="경산"/>
      <sheetName val="J直材4"/>
      <sheetName val="소방사항"/>
      <sheetName val="직노"/>
      <sheetName val="철거산출근거"/>
      <sheetName val="1.설계조건"/>
      <sheetName val="도급내역서"/>
      <sheetName val="단가"/>
      <sheetName val="노임단가"/>
      <sheetName val="Sheet6"/>
      <sheetName val="일위대가표"/>
      <sheetName val="전등부하"/>
      <sheetName val="개소별수량산출"/>
      <sheetName val="예총"/>
      <sheetName val="mat"/>
      <sheetName val="토목수량(공정)"/>
      <sheetName val="작업내역산출1"/>
      <sheetName val="단가산출서"/>
      <sheetName val="확약서"/>
      <sheetName val="가계부"/>
      <sheetName val="제품목록"/>
      <sheetName val="매입매출관리"/>
      <sheetName val="DATA"/>
      <sheetName val="16.1 IO-LIST"/>
      <sheetName val="허용전류-IEC DATA"/>
      <sheetName val="밸브설치"/>
      <sheetName val="조직"/>
      <sheetName val="부대내역"/>
      <sheetName val="설직재-1"/>
      <sheetName val="공비대비"/>
      <sheetName val="PIPE(UG)내역"/>
      <sheetName val="const."/>
      <sheetName val="실행"/>
      <sheetName val="저"/>
      <sheetName val="총괄"/>
      <sheetName val="인수공"/>
      <sheetName val="배수장토목공사비"/>
      <sheetName val="부대공사비"/>
      <sheetName val="현장관리비집계표"/>
      <sheetName val="Macro1"/>
      <sheetName val="가시설관급자재"/>
      <sheetName val="설계"/>
      <sheetName val="총괄-1"/>
      <sheetName val="단가조사"/>
      <sheetName val="9GNG운반"/>
      <sheetName val="자재단가"/>
      <sheetName val="갑지(추정)"/>
      <sheetName val="발안전력구"/>
      <sheetName val="8.수량산출 (2)"/>
      <sheetName val="일위대가"/>
      <sheetName val="건축토목내역"/>
      <sheetName val="단가 및 재료비"/>
      <sheetName val="CABLE SIZE-1"/>
      <sheetName val="1.2.1 동력설비 부하계산서(고압부하)"/>
      <sheetName val="주공 갑지"/>
      <sheetName val="견적서"/>
      <sheetName val="인공LIST"/>
      <sheetName val="4차원가계산서"/>
      <sheetName val="터파기및재료"/>
      <sheetName val="내역작성"/>
      <sheetName val="토목주소"/>
      <sheetName val="공량산출서"/>
      <sheetName val="수주현황2월"/>
      <sheetName val="송전재료비"/>
      <sheetName val="공내역"/>
      <sheetName val="가로등내역서"/>
      <sheetName val="본공사"/>
      <sheetName val="공종구간"/>
      <sheetName val="산출근거#2-3"/>
      <sheetName val="수량산출서-2"/>
      <sheetName val="산출근거"/>
      <sheetName val="일위_파일"/>
      <sheetName val="제1장"/>
      <sheetName val="조건"/>
      <sheetName val="제품"/>
      <sheetName val="결산용"/>
      <sheetName val="시점교대"/>
      <sheetName val="Sheet1"/>
      <sheetName val="연결관암거"/>
      <sheetName val="직접인건비(요율)"/>
      <sheetName val="●수량(침구보관창고-21평)"/>
      <sheetName val="빗물받이(910-510-410)"/>
      <sheetName val="마산월령동골조물량변경"/>
      <sheetName val="자재단가비교표"/>
      <sheetName val="차액보증"/>
      <sheetName val="평가데이터"/>
      <sheetName val="식재수량표"/>
      <sheetName val="청주(철골발주의뢰서)"/>
      <sheetName val="강교(당초수량)"/>
      <sheetName val="남양내역"/>
      <sheetName val="기계내역"/>
      <sheetName val="토목"/>
      <sheetName val="Y-WORK"/>
      <sheetName val="Ekog10"/>
      <sheetName val="48일위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코드"/>
      <sheetName val="위치조서"/>
      <sheetName val="데이터(삭제 및 수정금지)"/>
      <sheetName val="목록"/>
      <sheetName val="단가표"/>
      <sheetName val="값"/>
      <sheetName val="BOQ.vts"/>
      <sheetName val="설계예산서"/>
      <sheetName val="시중노임"/>
      <sheetName val="완도-군외"/>
      <sheetName val="일위대가목차"/>
      <sheetName val="케이불1"/>
      <sheetName val="조명시설"/>
      <sheetName val="을지"/>
      <sheetName val="목차임시"/>
      <sheetName val="견적대비"/>
      <sheetName val="감시제어"/>
      <sheetName val="내역1"/>
      <sheetName val="강관 및 부속"/>
      <sheetName val="준검 내역서"/>
      <sheetName val="Total"/>
      <sheetName val="1.2 처리장 동력설비 부하계산서"/>
      <sheetName val="MOTOR"/>
      <sheetName val="소형레이카"/>
      <sheetName val="공조배관"/>
      <sheetName val="CABLE"/>
      <sheetName val="속성DB"/>
      <sheetName val="Macro3"/>
      <sheetName val="Macro2"/>
      <sheetName val="부대공"/>
      <sheetName val="토공"/>
      <sheetName val="포장공"/>
      <sheetName val="화해(함평)"/>
      <sheetName val="화해(장성)"/>
      <sheetName val="입력"/>
      <sheetName val="품셈TABLE"/>
      <sheetName val="수량인공"/>
      <sheetName val="재료값"/>
      <sheetName val="전기일위대가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별표집계"/>
      <sheetName val="물가대비표"/>
      <sheetName val="입찰"/>
      <sheetName val="현경"/>
      <sheetName val="Sheet5"/>
      <sheetName val="0"/>
      <sheetName val="신규 품"/>
      <sheetName val="시설장비"/>
      <sheetName val="사업총괄"/>
      <sheetName val="굴착현장"/>
      <sheetName val="1.변압기용량"/>
      <sheetName val="공사기본내용입력"/>
      <sheetName val="소분류목록"/>
      <sheetName val="기성고조서"/>
      <sheetName val="01AC"/>
      <sheetName val="조명율표"/>
      <sheetName val="차도조도계산"/>
      <sheetName val="인수공규격"/>
      <sheetName val="36신설수량"/>
      <sheetName val="적현로"/>
      <sheetName val="다곡2교"/>
      <sheetName val="복구일위대가표"/>
      <sheetName val="단1"/>
      <sheetName val="기타 정보통신공사"/>
      <sheetName val="현황"/>
      <sheetName val="Sheet1 (2)"/>
      <sheetName val="표지 (2)"/>
      <sheetName val="수량계산"/>
      <sheetName val="자재단가표"/>
      <sheetName val="설계서"/>
      <sheetName val="사급정리분"/>
      <sheetName val="일반부표"/>
      <sheetName val="실행내역"/>
      <sheetName val="2.가정단면"/>
      <sheetName val="인건-측정"/>
      <sheetName val="유림총괄"/>
      <sheetName val="연결관산출조서"/>
      <sheetName val="건축내역"/>
      <sheetName val="건축원가계산서"/>
      <sheetName val="배수관토공산출"/>
      <sheetName val="역T형"/>
      <sheetName val="PILE"/>
      <sheetName val="A 견적"/>
      <sheetName val="TOTAL3"/>
      <sheetName val="6호기"/>
      <sheetName val="입찰안"/>
      <sheetName val="할증"/>
      <sheetName val="근로명부"/>
      <sheetName val="노임대장"/>
      <sheetName val="대비"/>
      <sheetName val="원가(건축)"/>
      <sheetName val="보합"/>
      <sheetName val="출력X"/>
      <sheetName val="001"/>
      <sheetName val="손익코드"/>
      <sheetName val="자재단가 산출근거"/>
      <sheetName val="DDC1~5"/>
      <sheetName val="DDC-6~10"/>
      <sheetName val="1"/>
      <sheetName val="9509"/>
      <sheetName val="일위산출"/>
      <sheetName val="산출내역서"/>
      <sheetName val="업체별기성내역"/>
      <sheetName val="손익차9월2"/>
      <sheetName val="투찰"/>
      <sheetName val=" 냉각수펌프"/>
      <sheetName val="유효폭의 계산"/>
      <sheetName val="중기손료"/>
      <sheetName val="a1.시중노임및물가시세"/>
      <sheetName val="사유서제출현황-2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FAB별"/>
      <sheetName val="옥내소화전계산서"/>
      <sheetName val="상부집계표"/>
      <sheetName val="100만평"/>
      <sheetName val="공사개요"/>
      <sheetName val="합의경상"/>
      <sheetName val="견적서1"/>
      <sheetName val="2.1 부하계산서"/>
      <sheetName val="1.1 부하집계표"/>
      <sheetName val="MCC제원"/>
      <sheetName val="전선 및 전선관"/>
      <sheetName val="건축공사"/>
      <sheetName val="테이블"/>
      <sheetName val="건축일위()"/>
      <sheetName val="산출"/>
      <sheetName val="기성내역서"/>
      <sheetName val="교육종류"/>
      <sheetName val="고양관재"/>
      <sheetName val="토공집계표"/>
      <sheetName val="부재리스트"/>
      <sheetName val="도봉2지구"/>
      <sheetName val="소야공정계획표"/>
      <sheetName val="건축"/>
      <sheetName val="물량입력"/>
      <sheetName val="매출"/>
      <sheetName val="청천내"/>
      <sheetName val="구천"/>
      <sheetName val="98NS-N"/>
      <sheetName val="유지관리"/>
      <sheetName val="CTEMCOST"/>
      <sheetName val="개요"/>
      <sheetName val="소비자가"/>
      <sheetName val="단가목록"/>
      <sheetName val="관급자재"/>
      <sheetName val="교량,선로"/>
      <sheetName val="가시설흙막이"/>
      <sheetName val="I一般比"/>
      <sheetName val="매출채권"/>
      <sheetName val="식재일위대가"/>
      <sheetName val="단위단가"/>
      <sheetName val="세동별비상"/>
      <sheetName val="설계서을"/>
      <sheetName val="N賃率-職"/>
      <sheetName val="설치설계서"/>
      <sheetName val="철거설계서"/>
      <sheetName val="투찰가"/>
      <sheetName val="토공정보"/>
      <sheetName val="시장성초안camera"/>
      <sheetName val="토목내역"/>
      <sheetName val="투찰추정"/>
      <sheetName val="중기"/>
      <sheetName val="수설계"/>
      <sheetName val="경상직원"/>
      <sheetName val="48산출 "/>
      <sheetName val="Sheet7(ㅅ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코드표"/>
      <sheetName val="소화배관"/>
      <sheetName val="Sheet2"/>
      <sheetName val="점검총괄"/>
      <sheetName val="일반공사"/>
      <sheetName val="BOQ(전체)"/>
      <sheetName val="변경내역"/>
      <sheetName val="콘_재료분리(1)"/>
      <sheetName val="데리네이타현황"/>
      <sheetName val="내역전기"/>
      <sheetName val="01상노임"/>
      <sheetName val="시중노임단가"/>
      <sheetName val="건축일"/>
      <sheetName val="기본일위"/>
      <sheetName val="배선DATA"/>
      <sheetName val="DB구축"/>
      <sheetName val="물집"/>
      <sheetName val="b_balju_cho"/>
      <sheetName val="상수구조화편집부표"/>
      <sheetName val="NEYOK"/>
      <sheetName val="물량산출"/>
      <sheetName val="공통가설(기준안)"/>
      <sheetName val="내역을"/>
      <sheetName val="개산공사비"/>
      <sheetName val="가설공사내역"/>
      <sheetName val="도급자재"/>
      <sheetName val="일반수량총괄"/>
      <sheetName val="수량산출내역1115"/>
      <sheetName val="백호우계수"/>
      <sheetName val="단가비교표"/>
      <sheetName val="일위(PN)"/>
      <sheetName val="노무비"/>
      <sheetName val="수량산출서OS"/>
      <sheetName val="공사비증감"/>
      <sheetName val="상-교대(A1-A2)"/>
      <sheetName val="원가계산서"/>
      <sheetName val="부하계산"/>
      <sheetName val="b_balju"/>
      <sheetName val="설계내역서"/>
      <sheetName val="골조시행"/>
      <sheetName val="48신설단가"/>
      <sheetName val="주요물량"/>
      <sheetName val="본서하반기"/>
      <sheetName val="하반기(지구대)"/>
      <sheetName val="용산3(영광)"/>
      <sheetName val="인원0223"/>
      <sheetName val="PAINT"/>
      <sheetName val="현장"/>
      <sheetName val="경비"/>
      <sheetName val="Job Assign"/>
      <sheetName val="이토변실"/>
      <sheetName val="전도품의"/>
      <sheetName val="타공종이기"/>
      <sheetName val="TIE-IN"/>
      <sheetName val="신내택지내역서"/>
      <sheetName val="제경비율"/>
      <sheetName val="도근좌표"/>
      <sheetName val="7-8.수량집계(전체)"/>
      <sheetName val="설비비1"/>
      <sheetName val="배차"/>
      <sheetName val="총물량"/>
      <sheetName val="산출-설비"/>
      <sheetName val="포장총괄집계표"/>
      <sheetName val="사급자재(1단계)"/>
      <sheetName val="ABUT수량-A1"/>
      <sheetName val="공정량산출내역서 "/>
      <sheetName val="새공통(96임금인상기준)"/>
      <sheetName val="전국현황"/>
      <sheetName val="40집계"/>
      <sheetName val="TANK견적대지"/>
      <sheetName val="기준"/>
      <sheetName val="4.  단락전류의 계산"/>
      <sheetName val="48산출"/>
      <sheetName val="DATA1"/>
      <sheetName val="기초"/>
      <sheetName val="남양시작동자105노65기1.3화1.2"/>
      <sheetName val="자재(원원+원대)"/>
      <sheetName val="실행갑지"/>
      <sheetName val="계획집계"/>
      <sheetName val="★도급내역"/>
      <sheetName val="Sheet15"/>
      <sheetName val="부하(성남)"/>
      <sheetName val="기술조건"/>
      <sheetName val="현장관리비데이타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내역(대광)"/>
      <sheetName val="조직공사중"/>
      <sheetName val="토공유동표"/>
      <sheetName val="변경산출서"/>
      <sheetName val="내역표지"/>
      <sheetName val="2002하반기노임기준"/>
      <sheetName val="(4-2)열관류값-2"/>
      <sheetName val="별표 "/>
      <sheetName val="갑지_추정_"/>
      <sheetName val="식재인부"/>
      <sheetName val="Sheet3 (22)"/>
      <sheetName val="ELECTRIC"/>
      <sheetName val="입찰견적보고서"/>
      <sheetName val="횡배수관"/>
      <sheetName val="적용건축"/>
      <sheetName val="무효전력"/>
      <sheetName val="전력사용량-집계"/>
      <sheetName val="증감내역서"/>
      <sheetName val="경비2내역"/>
      <sheetName val="일위대가(가설)"/>
      <sheetName val="POL6차-PIPING"/>
      <sheetName val="노임단가(2000하반기)"/>
      <sheetName val="내역서(삼호)"/>
      <sheetName val="설계1내역서"/>
      <sheetName val="시설기별"/>
      <sheetName val="sub"/>
      <sheetName val="장비"/>
      <sheetName val="중기 부표"/>
      <sheetName val="일위"/>
      <sheetName val="WEIGHT LIST"/>
      <sheetName val="물량"/>
      <sheetName val="산#2-1 (2)"/>
      <sheetName val="산#3-1"/>
      <sheetName val="피엘"/>
      <sheetName val="광주운남을"/>
      <sheetName val="정렬"/>
      <sheetName val="미드수량"/>
      <sheetName val="변(TR#1)"/>
      <sheetName val="국내조달(통합-1)"/>
      <sheetName val="자료"/>
      <sheetName val="기초일위"/>
      <sheetName val="상하차비용"/>
      <sheetName val="4.2유효폭의 계산"/>
      <sheetName val="공제구간조서"/>
      <sheetName val="1.2 동력설비 부하계산서"/>
      <sheetName val="Lumen"/>
      <sheetName val="북제주-표지"/>
      <sheetName val="설비비3"/>
      <sheetName val="스파이더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원가계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단가표"/>
      <sheetName val="내역(~2"/>
      <sheetName val="단가"/>
      <sheetName val="데이타"/>
      <sheetName val="토공사"/>
      <sheetName val="증감대비"/>
      <sheetName val="단가산출"/>
      <sheetName val="소비자가"/>
      <sheetName val="Sheet1"/>
      <sheetName val="일위_파일"/>
      <sheetName val="RING WALL"/>
      <sheetName val="실행대비"/>
      <sheetName val="재료"/>
      <sheetName val="99년하반기"/>
      <sheetName val="CON'C"/>
      <sheetName val="보증수수료산출"/>
      <sheetName val="공사비총괄표"/>
      <sheetName val="지질조사"/>
      <sheetName val="실행"/>
      <sheetName val="기성"/>
      <sheetName val="북제주원가"/>
      <sheetName val="품셈TABLE"/>
      <sheetName val="내역"/>
      <sheetName val="집계표"/>
      <sheetName val="BID"/>
      <sheetName val="1,2공구원가계산서"/>
      <sheetName val="2공구산출내역"/>
      <sheetName val="1공구산출내역서"/>
      <sheetName val="우수받이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Sheet5"/>
      <sheetName val="표준건축비"/>
      <sheetName val="기결의"/>
      <sheetName val="단"/>
      <sheetName val="경비"/>
      <sheetName val="실행(ALT1)"/>
      <sheetName val="2002하반기노임기준"/>
      <sheetName val="건축일위"/>
      <sheetName val="그라우팅일위"/>
      <sheetName val="조명시설"/>
      <sheetName val="식재인부"/>
      <sheetName val="일위대가(건축)"/>
      <sheetName val="납부서"/>
      <sheetName val="세부내역"/>
      <sheetName val="토사(PE)"/>
      <sheetName val="노임단가"/>
      <sheetName val="식재수량표"/>
      <sheetName val="일위목록"/>
      <sheetName val="자재단가"/>
      <sheetName val="Sheet1 (2)"/>
      <sheetName val="식재가격"/>
      <sheetName val="식재총괄"/>
      <sheetName val="부대내역"/>
      <sheetName val="청주(철골발주의뢰서)"/>
      <sheetName val="정부노임단가"/>
      <sheetName val="수목단가"/>
      <sheetName val="시설수량표"/>
      <sheetName val="총 원가계산"/>
      <sheetName val="입력자료"/>
      <sheetName val="Y-WORK"/>
      <sheetName val="계약내역(2)"/>
      <sheetName val="노무비단가"/>
      <sheetName val="단가비교표"/>
      <sheetName val="예산서"/>
      <sheetName val="건축2"/>
      <sheetName val="단가(자재)"/>
      <sheetName val="단가(노임)"/>
      <sheetName val="기초목록"/>
      <sheetName val="목록"/>
      <sheetName val="4차원가계산서"/>
      <sheetName val="산출내역서집계표"/>
      <sheetName val="구체"/>
      <sheetName val="좌측날개벽"/>
      <sheetName val="우측날개벽"/>
      <sheetName val="수단"/>
      <sheetName val="기자재수량"/>
      <sheetName val="노임"/>
      <sheetName val="#3_일위대가목록"/>
      <sheetName val="토목주소"/>
      <sheetName val="DATA"/>
      <sheetName val="실행예산"/>
      <sheetName val="원가"/>
      <sheetName val="#REF"/>
      <sheetName val="예산명세서"/>
      <sheetName val="설계명세서"/>
      <sheetName val="자료입력"/>
      <sheetName val="COVER"/>
      <sheetName val="터파기및재료"/>
      <sheetName val="상반기손익차2총괄"/>
      <sheetName val="䴝괄내역"/>
      <sheetName val="상계견적"/>
      <sheetName val="Sheet6"/>
      <sheetName val="설명서 "/>
      <sheetName val="토목"/>
      <sheetName val="자료"/>
      <sheetName val="갑지"/>
      <sheetName val="기본단가표"/>
      <sheetName val="철거산출근거"/>
      <sheetName val="중기"/>
      <sheetName val="단가비교표_공통1"/>
      <sheetName val="45,46"/>
      <sheetName val="일위대가목차"/>
      <sheetName val="총공사내역서"/>
      <sheetName val="01AC"/>
      <sheetName val="을지"/>
      <sheetName val="일위대가 "/>
      <sheetName val="전기"/>
      <sheetName val="대창(함평)"/>
      <sheetName val="대창(장성)"/>
      <sheetName val="대창(함평)-창열"/>
      <sheetName val="소방"/>
      <sheetName val="공사개요"/>
      <sheetName val="이토변실(A3-LINE)"/>
      <sheetName val="기초일위"/>
      <sheetName val="시설일위"/>
      <sheetName val="식재일위"/>
      <sheetName val="DATE"/>
      <sheetName val="수목표준대가"/>
      <sheetName val="JUCKEYK"/>
      <sheetName val="mcc일위대가"/>
      <sheetName val="MOTOR"/>
      <sheetName val="공량산출서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마감LIST-1"/>
      <sheetName val="Sheet2"/>
      <sheetName val="공사"/>
      <sheetName val="의왕내역"/>
      <sheetName val="정산내역서"/>
      <sheetName val="조명일위"/>
      <sheetName val="내역서1999.8최종"/>
      <sheetName val="명세서"/>
      <sheetName val="공조기"/>
      <sheetName val="발주내역"/>
      <sheetName val="COST"/>
      <sheetName val="맨홀수량"/>
      <sheetName val="견적공통"/>
      <sheetName val="해평견적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건축내역서"/>
      <sheetName val="설비내역서"/>
      <sheetName val="전기내역서"/>
      <sheetName val="단가조사"/>
      <sheetName val="원가계산서 "/>
      <sheetName val="간접비계산"/>
      <sheetName val="연결임시"/>
      <sheetName val="입찰안"/>
      <sheetName val="#2_일위대가목록"/>
      <sheetName val="ES조서출력하기"/>
      <sheetName val="소일위대가코드표"/>
      <sheetName val="역T형교대(말뚝기초)"/>
      <sheetName val="수량집계"/>
      <sheetName val="수량산출"/>
      <sheetName val="2.토목공사"/>
      <sheetName val="건축"/>
      <sheetName val="입찰보고"/>
      <sheetName val="유리"/>
      <sheetName val="인제내역"/>
      <sheetName val="해외(원화)"/>
      <sheetName val="교통대책내역"/>
      <sheetName val="공정표"/>
      <sheetName val="70%"/>
      <sheetName val="노임,재료비"/>
      <sheetName val="조명율표"/>
      <sheetName val="단위단가"/>
      <sheetName val="시운전연료비"/>
      <sheetName val="단가일람"/>
      <sheetName val="단가일람 (2)"/>
      <sheetName val="구리토평1전기"/>
      <sheetName val="오동"/>
      <sheetName val="대조"/>
      <sheetName val="나한"/>
      <sheetName val="신공항A-9(원가수정)"/>
      <sheetName val="H-PILE수량집계"/>
      <sheetName val="파일의이용"/>
      <sheetName val="철근량"/>
      <sheetName val="건축공사"/>
      <sheetName val="기안"/>
      <sheetName val="바닥판"/>
      <sheetName val="입력DATA"/>
      <sheetName val="WORK"/>
      <sheetName val="DAN"/>
      <sheetName val="백호우계수"/>
      <sheetName val="영창26"/>
      <sheetName val="견적서"/>
      <sheetName val="수량산출(음암)"/>
      <sheetName val="횡배수관집현황(2공구)"/>
      <sheetName val="물가시세"/>
      <sheetName val="내역서 제출"/>
      <sheetName val="아파트"/>
      <sheetName val="분전반계산서(석관)"/>
      <sheetName val="일위대가(가설)"/>
      <sheetName val="별표 "/>
      <sheetName val="수간보호"/>
      <sheetName val="주소록"/>
      <sheetName val="현장관리비"/>
      <sheetName val="00000"/>
      <sheetName val="연동내역"/>
      <sheetName val="정공공사"/>
      <sheetName val="대비2"/>
      <sheetName val="일반부표"/>
      <sheetName val="Sheet4"/>
      <sheetName val="남대문빌딩"/>
      <sheetName val="주beam"/>
      <sheetName val="22단가"/>
      <sheetName val="22산출"/>
      <sheetName val="D"/>
      <sheetName val="재료비"/>
      <sheetName val="결재갑지"/>
      <sheetName val="판매시설"/>
      <sheetName val="확약서"/>
      <sheetName val="단가대비표 (2)"/>
      <sheetName val="합의경상"/>
      <sheetName val="APT"/>
      <sheetName val="남양주댠가표"/>
      <sheetName val="시중노임"/>
      <sheetName val="원가집계"/>
      <sheetName val="unit 4"/>
      <sheetName val="토목변경"/>
      <sheetName val="평가데이터"/>
      <sheetName val="시설물기초"/>
      <sheetName val="2단지내역서"/>
      <sheetName val="제경비"/>
      <sheetName val="일위대가표_(2)"/>
      <sheetName val="공종별_집계표"/>
      <sheetName val="도급내역서_표지"/>
      <sheetName val="RING_WALL"/>
      <sheetName val="도급"/>
      <sheetName val="단가대비표"/>
      <sheetName val="거래처등록"/>
      <sheetName val="개소별수량산출"/>
      <sheetName val="기본일위"/>
      <sheetName val="금액"/>
      <sheetName val="101동"/>
      <sheetName val="복지관 풍화암-평면"/>
      <sheetName val="단양 00 아파트-세부내역"/>
      <sheetName val="49단가"/>
      <sheetName val="Total"/>
      <sheetName val="차수"/>
      <sheetName val="실행,원가 최종예상"/>
      <sheetName val="설계내역"/>
      <sheetName val="교각1"/>
      <sheetName val="1단계"/>
      <sheetName val="방수"/>
      <sheetName val="유림총괄"/>
      <sheetName val="A2"/>
      <sheetName val="101동 "/>
      <sheetName val="구조"/>
      <sheetName val="총괄내역서(설계)"/>
      <sheetName val="Customer Databas"/>
      <sheetName val="FB25JN"/>
      <sheetName val="조건입력"/>
      <sheetName val="조건입력(2)"/>
      <sheetName val="장비선정"/>
      <sheetName val="변압기 및 발전기 용량"/>
      <sheetName val="단중표"/>
      <sheetName val="산출2-기기동력"/>
      <sheetName val="9-1차이내역"/>
      <sheetName val="기초자료"/>
      <sheetName val="대공종"/>
      <sheetName val="주공 갑지"/>
      <sheetName val="변수값"/>
      <sheetName val="중기상차"/>
      <sheetName val="AS복구"/>
      <sheetName val="중기터파기"/>
      <sheetName val="경상직원"/>
      <sheetName val="기계경비(시간당)"/>
      <sheetName val="램머"/>
      <sheetName val="건축공사 집계표"/>
      <sheetName val="골조"/>
      <sheetName val="EACT10"/>
      <sheetName val="48산출"/>
      <sheetName val="덕전리"/>
      <sheetName val="단가조사서"/>
      <sheetName val="집계"/>
      <sheetName val="말뚝지지력산정"/>
      <sheetName val="조경"/>
      <sheetName val="요율"/>
      <sheetName val="산근"/>
      <sheetName val="HVAC"/>
      <sheetName val="인건비"/>
      <sheetName val="제경비율"/>
      <sheetName val="설계명세"/>
      <sheetName val="설계예산서"/>
      <sheetName val="예산내역서"/>
      <sheetName val="총계"/>
      <sheetName val="재료값"/>
      <sheetName val="산출내역서"/>
      <sheetName val="기흥하도용"/>
      <sheetName val="데리네이타현황"/>
      <sheetName val="중기 부표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s.v"/>
      <sheetName val="원가서"/>
      <sheetName val="일반수량총괄집계"/>
      <sheetName val="매입세율"/>
      <sheetName val="수량산출서-2"/>
      <sheetName val="전체내역"/>
      <sheetName val="기본입력"/>
      <sheetName val="토공(우물통,기타) "/>
      <sheetName val="인수공규격"/>
      <sheetName val="1.설계조건"/>
      <sheetName val="단가대비표 (3)"/>
      <sheetName val="AL공사(원)"/>
      <sheetName val="I一般比"/>
      <sheetName val="견적단가"/>
      <sheetName val="옥외부분합"/>
      <sheetName val="b_babun (2)"/>
      <sheetName val="21301동"/>
      <sheetName val="단가(1)"/>
      <sheetName val="용수량(생활용수)"/>
      <sheetName val="조건"/>
      <sheetName val="c_balju"/>
      <sheetName val="공사비"/>
      <sheetName val="BSD (2)"/>
      <sheetName val="견적(100%)"/>
      <sheetName val="2000노임기준"/>
      <sheetName val="시중노임단가"/>
      <sheetName val="원가계산서(남측)"/>
      <sheetName val="안전시설"/>
      <sheetName val="대치판정"/>
      <sheetName val="식재일위대가"/>
      <sheetName val="단가기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변경내역서간지"/>
      <sheetName val="건축설비"/>
      <sheetName val="1차 내역서"/>
      <sheetName val="대비"/>
      <sheetName val="상하차비용(기계상차)"/>
      <sheetName val="운반비"/>
      <sheetName val="소화배관"/>
      <sheetName val="공조배관"/>
      <sheetName val="을"/>
      <sheetName val="FORM-0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송전재료비"/>
      <sheetName val="2.대외공문"/>
      <sheetName val="약품공급2"/>
      <sheetName val="직공비"/>
      <sheetName val="견적1"/>
      <sheetName val="4.전기"/>
      <sheetName val="냉천부속동"/>
      <sheetName val="코드표"/>
      <sheetName val="공사착공계"/>
      <sheetName val="8.수량산출 (2)"/>
      <sheetName val="카메라"/>
      <sheetName val="일위대가목록"/>
      <sheetName val="진흥지역조서(구역밖)"/>
      <sheetName val="석축산출서"/>
      <sheetName val="자재"/>
      <sheetName val="주배관TYPE현황"/>
      <sheetName val="archi(본사)"/>
      <sheetName val="대목"/>
      <sheetName val="잡비계산"/>
      <sheetName val="공통단가"/>
      <sheetName val="2000양배"/>
      <sheetName val="공사비산출내역"/>
      <sheetName val="적용기준"/>
      <sheetName val="견적대비표"/>
      <sheetName val="가정조건"/>
      <sheetName val="사급자재"/>
      <sheetName val="내역(원안-대안)"/>
      <sheetName val="직노"/>
      <sheetName val="입력"/>
      <sheetName val="배수내역"/>
      <sheetName val="일위"/>
      <sheetName val="단가집"/>
      <sheetName val="갑지(추정)"/>
      <sheetName val="코드"/>
      <sheetName val="갑  지"/>
      <sheetName val="PIPE(UG)내역"/>
      <sheetName val="차액보증"/>
      <sheetName val="N賃率-職"/>
      <sheetName val="총 괄 표"/>
      <sheetName val="NEYOK"/>
      <sheetName val="토목수량(공정)"/>
      <sheetName val="본실행경비"/>
      <sheetName val="노임이"/>
      <sheetName val="36단가"/>
      <sheetName val="설계가"/>
      <sheetName val="표지 (2)"/>
      <sheetName val="토목내역서"/>
      <sheetName val="견"/>
      <sheetName val="철골,판넬"/>
      <sheetName val="tggwan(mac)"/>
      <sheetName val="준검 내역서"/>
      <sheetName val="수목데이타 "/>
      <sheetName val="계획금액"/>
      <sheetName val="설계서(본관)"/>
      <sheetName val="노임단가표"/>
      <sheetName val="2총괄내역서"/>
      <sheetName val="단가조사-2"/>
      <sheetName val="9GNG운반"/>
      <sheetName val="예정(3)"/>
      <sheetName val="보할공정"/>
      <sheetName val="삭제금지단가"/>
      <sheetName val="내역서적용수량"/>
      <sheetName val="값"/>
      <sheetName val="시험장S자로가로등공사"/>
      <sheetName val="설계서(동안동)"/>
      <sheetName val="Baby일위대가"/>
      <sheetName val="운반공사"/>
      <sheetName val="B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식재"/>
      <sheetName val="시설물"/>
      <sheetName val="식재출력용"/>
      <sheetName val="유지관리"/>
      <sheetName val="기초도면제작"/>
      <sheetName val="주출입구조사"/>
      <sheetName val="파일구성"/>
      <sheetName val="공비대비"/>
      <sheetName val="거푸집물량"/>
      <sheetName val="설비"/>
      <sheetName val="PAINT"/>
      <sheetName val="견적조건"/>
      <sheetName val="옥내소화전계산서"/>
      <sheetName val="수목일위"/>
      <sheetName val="설계"/>
      <sheetName val="99총공사내역서"/>
      <sheetName val="48단가"/>
      <sheetName val="예총"/>
      <sheetName val="Xunit (단위환산)"/>
      <sheetName val="00노임기준"/>
      <sheetName val="개산공사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기초"/>
      <sheetName val="STAND98"/>
      <sheetName val="단위중량"/>
      <sheetName val="별표집계"/>
      <sheetName val="CATV"/>
      <sheetName val="할증 "/>
      <sheetName val="원"/>
      <sheetName val="기존단가 (2)"/>
      <sheetName val="경산"/>
      <sheetName val="간접1"/>
      <sheetName val="영업3"/>
      <sheetName val="영업2"/>
      <sheetName val="소야공정계획표"/>
      <sheetName val="수리보고서비"/>
      <sheetName val="LD"/>
      <sheetName val="기성고조서"/>
      <sheetName val="설계예시"/>
      <sheetName val="총괄"/>
      <sheetName val="예측단가간지"/>
      <sheetName val="시점교대"/>
      <sheetName val="관급자재대"/>
      <sheetName val="사회복지관"/>
      <sheetName val="공사수행방안"/>
      <sheetName val="48일위"/>
      <sheetName val="분전함신설"/>
      <sheetName val="접지1종"/>
      <sheetName val="gyun"/>
      <sheetName val="한강운반비"/>
      <sheetName val="99노임기준"/>
      <sheetName val="1회"/>
      <sheetName val="유림콘도"/>
      <sheetName val="PROG"/>
      <sheetName val="h-013211-2"/>
      <sheetName val="1-1"/>
      <sheetName val="노임단가 (2)"/>
      <sheetName val="조정율"/>
      <sheetName val="영신토건물가변동"/>
      <sheetName val="실행철강하도"/>
      <sheetName val="현관"/>
      <sheetName val="단가조정"/>
      <sheetName val="광주운남을"/>
      <sheetName val="자  재"/>
      <sheetName val="건축외주"/>
      <sheetName val="참고자료"/>
      <sheetName val="은행코드"/>
      <sheetName val="견적갑지"/>
      <sheetName val="건축원가계산서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7.산출집계"/>
      <sheetName val="4.일위산출"/>
      <sheetName val="9.자재단가"/>
      <sheetName val="인사자료총집계"/>
      <sheetName val="유기공정"/>
      <sheetName val="기초단가"/>
      <sheetName val="내역서1"/>
      <sheetName val="장비경비"/>
      <sheetName val="가설공사비"/>
      <sheetName val="재노경"/>
      <sheetName val="금액내역서"/>
      <sheetName val="정보"/>
      <sheetName val="설비(제출)"/>
      <sheetName val="SG"/>
      <sheetName val="총경력기간"/>
      <sheetName val="점수표"/>
      <sheetName val="과거면접실시자"/>
      <sheetName val="학력사항"/>
      <sheetName val="단가 "/>
      <sheetName val="LP-S"/>
      <sheetName val="실행내역(10.13)"/>
      <sheetName val="이름정의"/>
      <sheetName val="신규보류입력"/>
      <sheetName val="직원자료입력"/>
      <sheetName val="빗물받이(910-510-410)"/>
      <sheetName val="b_balju_cho"/>
      <sheetName val="노무산출서"/>
      <sheetName val="소요자재"/>
      <sheetName val="MC내역(이설)"/>
      <sheetName val="1."/>
      <sheetName val="단위골재량"/>
      <sheetName val="철거단가"/>
      <sheetName val="날개벽수량표"/>
      <sheetName val="각종단가"/>
      <sheetName val="직접경비호표"/>
      <sheetName val="웅진교-S2"/>
      <sheetName val="산출근거"/>
      <sheetName val="물량표"/>
      <sheetName val="간접경상비"/>
      <sheetName val="매입세会"/>
      <sheetName val="계수시트"/>
      <sheetName val="실행(1)"/>
      <sheetName val="일위대가-2"/>
      <sheetName val="수량"/>
      <sheetName val="표  지"/>
      <sheetName val="물집"/>
      <sheetName val="SLAB&quot;1&quot;"/>
      <sheetName val="102역사"/>
      <sheetName val="횡배수관"/>
      <sheetName val="C3"/>
      <sheetName val="01"/>
      <sheetName val="플랜트 설치"/>
      <sheetName val="항목등록"/>
      <sheetName val="POL6차-PIPING"/>
      <sheetName val="6PILE  (돌출)"/>
      <sheetName val="도로횡단-D300"/>
      <sheetName val="단가 및 재료비"/>
      <sheetName val="충주"/>
      <sheetName val="직접인건비"/>
      <sheetName val="공기압축기실"/>
      <sheetName val="도급내역"/>
      <sheetName val="000000"/>
      <sheetName val="배수관접합및부설  "/>
      <sheetName val="토공집계"/>
      <sheetName val="단위수량"/>
      <sheetName val="ABUT수량-A1"/>
      <sheetName val="총정리"/>
      <sheetName val="지급자재"/>
      <sheetName val="단가대비표(건축)"/>
      <sheetName val="골조공사"/>
      <sheetName val="ASSIGN"/>
      <sheetName val="257A1"/>
      <sheetName val="DANGA"/>
      <sheetName val="내역_ver1.0"/>
      <sheetName val="단가산출서 (2)"/>
      <sheetName val="단가산출서"/>
      <sheetName val="CLAUSE"/>
      <sheetName val="세골재  T2 변경 현황"/>
      <sheetName val="수량산출서집계"/>
      <sheetName val="장비집계"/>
      <sheetName val="일반"/>
      <sheetName val="입출재고현황 (2)"/>
      <sheetName val="수량산출서OS"/>
      <sheetName val="비주거용"/>
      <sheetName val="자재목록표"/>
      <sheetName val="포장수량"/>
      <sheetName val="건축집계표"/>
      <sheetName val="자재테이블"/>
      <sheetName val="자재단가비교표"/>
      <sheetName val="(A)내역서"/>
      <sheetName val="제목"/>
      <sheetName val="노임(1차)"/>
      <sheetName val="집계표 "/>
      <sheetName val="A-4"/>
      <sheetName val="3.단가산출서"/>
      <sheetName val="수원역(전체분)설계서"/>
      <sheetName val="총괄표 "/>
      <sheetName val="1련,2련"/>
      <sheetName val="변품8-37"/>
      <sheetName val="빌딩 안내"/>
      <sheetName val="설계서"/>
      <sheetName val="수량계산"/>
      <sheetName val="일위산출"/>
      <sheetName val="SUB일위대가(이음)"/>
      <sheetName val="소방사항"/>
      <sheetName val="제수"/>
      <sheetName val="현황"/>
      <sheetName val="일위대가표_(2)1"/>
      <sheetName val="설계개요"/>
      <sheetName val="COPING-1"/>
      <sheetName val="역T형교대-2수량"/>
      <sheetName val="Dae_Jiju"/>
      <sheetName val="부대공사재료집계표"/>
      <sheetName val="5 일위목록"/>
      <sheetName val="7 단가조사"/>
      <sheetName val="6 일위대가"/>
      <sheetName val="측량노임단가"/>
      <sheetName val="부표"/>
      <sheetName val="노무단가"/>
      <sheetName val="MAIN"/>
      <sheetName val="대포2교접속"/>
      <sheetName val="직접재료비데이타"/>
      <sheetName val="200"/>
      <sheetName val="JOIN(2span)"/>
      <sheetName val="주빔의 설계"/>
      <sheetName val="철근량산정및사용성검토"/>
      <sheetName val="내역서(도급)"/>
      <sheetName val="교통표지기초"/>
      <sheetName val="factor(건축)"/>
      <sheetName val="공종별_집계표1"/>
      <sheetName val="도급내역서_표지1"/>
      <sheetName val="RING_WALL1"/>
      <sheetName val="Sheet1_(2)1"/>
      <sheetName val="설명서_1"/>
      <sheetName val="내역서1999_8최종1"/>
      <sheetName val="계산내역(설비)"/>
      <sheetName val="1_노무비명세서(해동)1"/>
      <sheetName val="횡 연장"/>
      <sheetName val="날개벽"/>
      <sheetName val="산출3-동력"/>
      <sheetName val="산출4-전등"/>
      <sheetName val="내역서2안"/>
      <sheetName val="마산월령동골조물량변경"/>
      <sheetName val="유림골조"/>
      <sheetName val="실행내역 "/>
      <sheetName val="비품"/>
      <sheetName val="갑지1"/>
      <sheetName val="연부97-1"/>
      <sheetName val="직재"/>
      <sheetName val="재집"/>
      <sheetName val="사리부설"/>
      <sheetName val="실행간접비용"/>
      <sheetName val="건축명"/>
      <sheetName val="기계명"/>
      <sheetName val="전기명"/>
      <sheetName val="토목명"/>
      <sheetName val="기성내역1"/>
      <sheetName val="b_balju"/>
      <sheetName val="가시설수량집계"/>
      <sheetName val="&lt;양식23_CF&gt;"/>
      <sheetName val="준공정산"/>
      <sheetName val="시운전연료"/>
      <sheetName val="7단가"/>
      <sheetName val="심의위원명단"/>
      <sheetName val="96노임기준"/>
      <sheetName val="M-EQPT-Z"/>
      <sheetName val="손료기준-공사부구두문의"/>
      <sheetName val="반포2차"/>
      <sheetName val="맨홀조서"/>
      <sheetName val="건축내역(대전문화동)"/>
      <sheetName val="1.개요입력"/>
      <sheetName val="Tool"/>
      <sheetName val="그림"/>
      <sheetName val="품셈집계표"/>
      <sheetName val="자재조사표"/>
      <sheetName val="토목공사일반"/>
      <sheetName val="도근좌표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근로자자료입력"/>
      <sheetName val="미드수량"/>
      <sheetName val="현장관리비 산출내역"/>
      <sheetName val="테이블"/>
      <sheetName val="수지표"/>
      <sheetName val="셀명"/>
      <sheetName val="예산조서(전송)"/>
      <sheetName val="중기사용료산출근거"/>
      <sheetName val="자재비"/>
      <sheetName val="중기운반자재총(구조물)"/>
      <sheetName val="TRE TABLE"/>
      <sheetName val="빈"/>
      <sheetName val="부표총괄"/>
      <sheetName val="기초목"/>
      <sheetName val="5사남"/>
      <sheetName val="조경일람"/>
      <sheetName val="품의"/>
      <sheetName val="공기압丵〒_x0005_"/>
      <sheetName val="공기압_x0005__x0000_"/>
      <sheetName val="공기압窤皙祜"/>
      <sheetName val="실행내역서(조정)"/>
      <sheetName val="공사비 증감 내역서"/>
      <sheetName val="토공"/>
      <sheetName val="CON기초"/>
      <sheetName val="포장복구집계"/>
      <sheetName val="기본사항"/>
      <sheetName val="환산"/>
      <sheetName val="건축공사실행"/>
      <sheetName val="외주비"/>
      <sheetName val="전선 및 전선관"/>
      <sheetName val="도급양식"/>
      <sheetName val="CODE"/>
      <sheetName val="중기명"/>
      <sheetName val="광장"/>
      <sheetName val="장비가동"/>
      <sheetName val="일위대가(1)"/>
      <sheetName val="단위수량산출"/>
      <sheetName val="계획123"/>
      <sheetName val="단가대비"/>
      <sheetName val="수량-가로등"/>
      <sheetName val="포장공사"/>
      <sheetName val="기초수량산출서"/>
      <sheetName val="미장산근"/>
      <sheetName val="물가시세표"/>
      <sheetName val="입상내역"/>
      <sheetName val="TOTAL3"/>
      <sheetName val="기타 정보통신공사"/>
      <sheetName val="종배수관면벽구"/>
      <sheetName val="중기조종사 단위단가"/>
      <sheetName val="일위-1"/>
      <sheetName val="3BL공동구 수량"/>
      <sheetName val="SIL98"/>
      <sheetName val="송전기본"/>
      <sheetName val="DB구축"/>
      <sheetName val="배선산출서"/>
      <sheetName val="유효폭"/>
      <sheetName val="공통가설"/>
      <sheetName val="실행내역"/>
      <sheetName val="견적을지"/>
      <sheetName val="기타사항"/>
      <sheetName val="3.단᠚░　胉"/>
      <sheetName val="3.단ᠢ╋賳"/>
      <sheetName val="base"/>
      <sheetName val="총괄집계표"/>
      <sheetName val="3.단렖⪇퀀顴"/>
      <sheetName val="견적기준"/>
      <sheetName val="도로구조공사비"/>
      <sheetName val="도로토공공사비"/>
      <sheetName val="여수토공사비"/>
      <sheetName val="2.재료비"/>
      <sheetName val="1.인건비"/>
      <sheetName val="12.보오링"/>
      <sheetName val="18.공내수압탄성자연"/>
      <sheetName val="품셈표"/>
      <sheetName val="3.단爁녈/_x0000_"/>
      <sheetName val="산출1-수변전"/>
      <sheetName val="Macro1"/>
      <sheetName val="원가총괄"/>
      <sheetName val="HRSG SMALL07220"/>
      <sheetName val="사업계획"/>
      <sheetName val="설명"/>
      <sheetName val="8.PILE  (돌출)"/>
      <sheetName val="하부철근수량"/>
      <sheetName val="guard(mac)"/>
      <sheetName val="청천내"/>
      <sheetName val="일일"/>
      <sheetName val="사업관리"/>
      <sheetName val="PL단가산정"/>
      <sheetName val="그림2"/>
      <sheetName val="지수"/>
      <sheetName val="울산시산표"/>
      <sheetName val="5.수량집계"/>
      <sheetName val="3.일위대가표"/>
      <sheetName val="8.자재단가비교표"/>
      <sheetName val="단1"/>
      <sheetName val="단가대비표(계측)"/>
      <sheetName val="3.내역서"/>
      <sheetName val="공정외주"/>
      <sheetName val="장비명"/>
      <sheetName val="실행내역서(DCU)"/>
      <sheetName val="106C0300"/>
      <sheetName val="순공사비"/>
      <sheetName val="조직"/>
      <sheetName val="물량내역서"/>
      <sheetName val="단가목록"/>
      <sheetName val="공정코드"/>
      <sheetName val="20관리비율"/>
      <sheetName val="공사요율"/>
      <sheetName val="wall"/>
      <sheetName val="T13(P68~72,78)"/>
      <sheetName val="sub"/>
      <sheetName val="일위대가-1"/>
      <sheetName val="단가적용"/>
      <sheetName val="RESOURCE"/>
      <sheetName val="총괄내역서"/>
      <sheetName val="업체선정"/>
      <sheetName val="직원명단"/>
      <sheetName val="과천MAIN"/>
      <sheetName val="제경비요율"/>
      <sheetName val="결재판(삭제하지말아주세요)"/>
      <sheetName val="O＆P"/>
      <sheetName val="물량입력"/>
      <sheetName val="산출6-TRAY"/>
      <sheetName val="산출7-본선1)"/>
      <sheetName val="산출7-본선2"/>
      <sheetName val="산출7-본선3"/>
      <sheetName val="함수"/>
      <sheetName val="적용률"/>
      <sheetName val="수량인공"/>
      <sheetName val="RE9604"/>
      <sheetName val="견적"/>
      <sheetName val="포장총괄집계표"/>
      <sheetName val="D.B"/>
      <sheetName val="인건비 "/>
      <sheetName val="현황표-원래"/>
      <sheetName val="지급(진행중)"/>
      <sheetName val="가설"/>
      <sheetName val="노무비 근거"/>
      <sheetName val="문학간접"/>
      <sheetName val="설비원가"/>
      <sheetName val="초"/>
      <sheetName val="부안일위"/>
      <sheetName val="맨홀_공사비"/>
      <sheetName val="조도계산"/>
      <sheetName val="깨기수량"/>
      <sheetName val="개요"/>
      <sheetName val="인원"/>
      <sheetName val="횡배䘭疋"/>
      <sheetName val="횡배_x0000__x0000_"/>
      <sheetName val="산출㱵Ķ"/>
      <sheetName val="산출_x0000__x0000_"/>
      <sheetName val="견적업체리스트"/>
      <sheetName val="교대(A1-A2)"/>
      <sheetName val="B.중기"/>
      <sheetName val="load(지하층)"/>
      <sheetName val="견적을(1안)"/>
      <sheetName val="1호맨홀토공"/>
      <sheetName val="초기화면"/>
      <sheetName val="수입"/>
      <sheetName val="매출"/>
      <sheetName val="36수량"/>
      <sheetName val="전체"/>
      <sheetName val="내역서01"/>
      <sheetName val="물류최종8월7"/>
      <sheetName val="설계내역서"/>
      <sheetName val="퍼스트"/>
      <sheetName val="7월11일"/>
      <sheetName val="매입"/>
      <sheetName val="암거단위"/>
      <sheetName val="형틀공사"/>
      <sheetName val="노면표시-조"/>
      <sheetName val="3차변경공정"/>
      <sheetName val="전도금정산집계"/>
      <sheetName val="원하대비"/>
      <sheetName val="원도급"/>
      <sheetName val="하도급"/>
      <sheetName val="개발운영비청구"/>
      <sheetName val="AS접수관리"/>
      <sheetName val="토적"/>
      <sheetName val="[내역(~2.XLS]3.단爁녈/_x0000_"/>
      <sheetName val="확정조서(총괄)"/>
      <sheetName val="확정조서변경후(세부)"/>
      <sheetName val="00내역서"/>
      <sheetName val="DATA1"/>
      <sheetName val="세금자료"/>
      <sheetName val="DB"/>
      <sheetName val="관급"/>
      <sheetName val="배관배선 단가조사"/>
      <sheetName val="일위대가집계"/>
      <sheetName val="건_N"/>
      <sheetName val="견적의뢰"/>
      <sheetName val="공사비명세서"/>
      <sheetName val="직접노무"/>
      <sheetName val="직접재료"/>
      <sheetName val="전기공사일위대가"/>
      <sheetName val="주민등록대장"/>
      <sheetName val="단가및재료비"/>
      <sheetName val="인테리어내역"/>
      <sheetName val="관접합및부설"/>
      <sheetName val="결재판"/>
      <sheetName val="현장조사"/>
      <sheetName val="9509"/>
      <sheetName val="분전반일위대가"/>
      <sheetName val="시화점실행"/>
      <sheetName val="CABLE SIZE-1"/>
      <sheetName val="빙축열"/>
      <sheetName val="기초"/>
      <sheetName val="빙장비사양"/>
      <sheetName val="장비사양"/>
      <sheetName val="Front"/>
      <sheetName val="9811"/>
      <sheetName val="인건-측정"/>
      <sheetName val="XL4Poppy"/>
      <sheetName val="적정심사"/>
      <sheetName val="구조물철거타공정이월"/>
      <sheetName val="2000년 공정표"/>
      <sheetName val="현장경비"/>
      <sheetName val="원본"/>
      <sheetName val="당진1,2호기전선관설치및접지4차공사내역서-을지"/>
      <sheetName val="학력사_x0005_"/>
      <sheetName val="spc 배관견적"/>
      <sheetName val="내역전기"/>
      <sheetName val="하수실행"/>
      <sheetName val="L_RPTA05_목록"/>
      <sheetName val="적용단위길이"/>
      <sheetName val="피벗테이블데이터분석"/>
      <sheetName val="위치조서"/>
      <sheetName val="몰탈재료산출"/>
      <sheetName val="신규단가산출"/>
      <sheetName val="업무보고"/>
      <sheetName val="산근목록"/>
      <sheetName val="CONCRETE"/>
      <sheetName val="P-산#1-1(WOWA1)"/>
      <sheetName val="손익코드"/>
      <sheetName val="합계금액"/>
      <sheetName val="계산서(곡선부)"/>
      <sheetName val="관계주식"/>
      <sheetName val="부대공사"/>
      <sheetName val="특별땅고르기"/>
      <sheetName val="공사원가"/>
      <sheetName val="관급자재"/>
      <sheetName val="예가표"/>
      <sheetName val="기계경비"/>
      <sheetName val="현장관리비참조"/>
      <sheetName val="3.단⠀⑶氀⑶"/>
      <sheetName val="3.단ꠀ᥶᥶"/>
      <sheetName val="3.단蠀ᵷ찀ᵷ"/>
      <sheetName val="안전장치"/>
      <sheetName val="기초부하"/>
      <sheetName val="건축내역서1"/>
      <sheetName val="상 부"/>
      <sheetName val="[내역(~2.XLS][내역(~2.XLS]3.단爁녈/_x0000_"/>
      <sheetName val="분석대장"/>
      <sheetName val="입력값"/>
      <sheetName val="원가계산하도"/>
      <sheetName val="SAM"/>
      <sheetName val="C1.공사개요"/>
      <sheetName val="A1.스케쥴"/>
      <sheetName val="업체별기성내역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참조 (2)"/>
      <sheetName val="손익집계(공장별)"/>
      <sheetName val="포장공(집계)"/>
      <sheetName val="상행-교대(A1-A2)"/>
      <sheetName val="Mc1"/>
      <sheetName val="PROJECT BRIEF"/>
      <sheetName val="단가결정"/>
      <sheetName val="내역아"/>
      <sheetName val="울타리"/>
      <sheetName val="전산output"/>
      <sheetName val="약품설비"/>
      <sheetName val="01노임적용기준"/>
      <sheetName val="편성절차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4-10"/>
      <sheetName val="재무가정"/>
      <sheetName val="토목공사"/>
      <sheetName val="가설공사내역"/>
      <sheetName val="ABUT수©"/>
      <sheetName val="ABUT수︀蛕ԯ_x0000_"/>
      <sheetName val="22.경비내역"/>
      <sheetName val="21.경비기본입력"/>
      <sheetName val="3.공기산정"/>
      <sheetName val="34.주택성능등급"/>
      <sheetName val="전기일위목록"/>
      <sheetName val="대림경상68억"/>
      <sheetName val="8.석축단위(H=1.5M)"/>
      <sheetName val="1 자원총괄"/>
      <sheetName val="1.취수장"/>
      <sheetName val="S0"/>
      <sheetName val="NYS"/>
      <sheetName val="CIVIL4"/>
      <sheetName val="가시설수량"/>
      <sheetName val="직접비내역서"/>
      <sheetName val="대전가오_견출_집계표"/>
      <sheetName val="MATERIAL"/>
      <sheetName val="인부노임"/>
      <sheetName val="257º_x0000_"/>
      <sheetName val="_REF"/>
      <sheetName val="ABUT수悩㸣԰_x0000_"/>
      <sheetName val="CAT_5"/>
      <sheetName val="calc"/>
      <sheetName val="남양내역"/>
      <sheetName val="XXXXXX"/>
      <sheetName val="ABUT수䀀Ṳ谀Ṳ"/>
      <sheetName val="ABUT수֩"/>
      <sheetName val="ABUT수⢩㙬怀"/>
      <sheetName val="ABUT수֩杭倯/"/>
      <sheetName val="ABUT수좩㺀ఀ㺁"/>
      <sheetName val="상시"/>
      <sheetName val="공사별 가중치 산출근거(토목)"/>
      <sheetName val="가중치근거(조경)"/>
      <sheetName val="A 견적"/>
      <sheetName val="포장집계"/>
      <sheetName val="포장연장"/>
      <sheetName val="공량산출근거서"/>
      <sheetName val="사진 (4)"/>
      <sheetName val="입력표"/>
      <sheetName val="공사개요(사업승인변경)"/>
      <sheetName val="진주방향"/>
      <sheetName val="펌프류"/>
      <sheetName val="평야부단가"/>
      <sheetName val="시장성초안camera"/>
      <sheetName val="구의33고"/>
      <sheetName val="돈암사업"/>
      <sheetName val="ABUT수ᢩ_x000f__x0000__x0000_"/>
      <sheetName val="CLA뀀ᶌ_x0000_"/>
      <sheetName val="CLA䀀᪍_x0000_"/>
      <sheetName val="CLA䀀ᖑ_x0000_"/>
      <sheetName val="기별(종합)"/>
      <sheetName val="각형맨홀"/>
      <sheetName val="#2 노임단가"/>
      <sheetName val="[내역(~2.XLS]ABUT수֩杭倯/"/>
      <sheetName val="가계부"/>
      <sheetName val="제품목록"/>
      <sheetName val="매입매출관리"/>
      <sheetName val="노단"/>
      <sheetName val="[내역(~2.XLS][내역(~2.XLS]ABUT수֩杭倯/"/>
      <sheetName val="지급_x0000__x0000_"/>
      <sheetName val="맨홀수량산출"/>
      <sheetName val="CC16-내역서"/>
      <sheetName val="부대공"/>
      <sheetName val="구조물토적"/>
      <sheetName val="2공구내역서"/>
      <sheetName val="98수문일위"/>
      <sheetName val="경리일보"/>
      <sheetName val="과목별합계"/>
      <sheetName val="소요자금청구"/>
      <sheetName val="수지보고(을호지)"/>
      <sheetName val="동해title"/>
      <sheetName val="COPING"/>
      <sheetName val="할증"/>
      <sheetName val="1공구계약서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FAX"/>
      <sheetName val="내역(가지)"/>
      <sheetName val="우수"/>
      <sheetName val="공기"/>
      <sheetName val="ABUT수⠀쀁ꚦ"/>
      <sheetName val="[내역(~2.XLS]3_단爁녈/"/>
      <sheetName val="97년 추정"/>
      <sheetName val="분수장비시설수량"/>
      <sheetName val="준공조서갑지"/>
      <sheetName val="총내역서"/>
      <sheetName val="배수장공사비명세서"/>
      <sheetName val="물량산출(실별)"/>
      <sheetName val="단가대비표(계측ᛅ"/>
      <sheetName val="BS"/>
      <sheetName val="건설기계"/>
      <sheetName val="단가산출2"/>
      <sheetName val="원도급내역 1회기성(4,5,6,7)"/>
      <sheetName val="골䀎_x0003_밀"/>
      <sheetName val="골ꠀ供"/>
      <sheetName val="골䀚_x0003_밀"/>
      <sheetName val="골︀ꏕԯ"/>
      <sheetName val="골_xd800_鎁ᰀ"/>
      <sheetName val="골ԯ_x0000_缀"/>
      <sheetName val="성곽내역서"/>
      <sheetName val="장비종합부표"/>
      <sheetName val="돌담교 상부수량"/>
      <sheetName val="단가 (2)"/>
      <sheetName val="48일위(기존)"/>
      <sheetName val="예정공정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/>
      <sheetData sheetId="891"/>
      <sheetData sheetId="892" refreshError="1"/>
      <sheetData sheetId="893"/>
      <sheetData sheetId="894"/>
      <sheetData sheetId="895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/>
      <sheetData sheetId="1040"/>
      <sheetData sheetId="1041"/>
      <sheetData sheetId="1042"/>
      <sheetData sheetId="1043"/>
      <sheetData sheetId="1044"/>
      <sheetData sheetId="1045"/>
      <sheetData sheetId="1046" refreshError="1"/>
      <sheetData sheetId="1047"/>
      <sheetData sheetId="1048" refreshError="1"/>
      <sheetData sheetId="1049" refreshError="1"/>
      <sheetData sheetId="1050"/>
      <sheetData sheetId="1051"/>
      <sheetData sheetId="1052"/>
      <sheetData sheetId="1053"/>
      <sheetData sheetId="1054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/>
      <sheetData sheetId="1224" refreshError="1"/>
      <sheetData sheetId="1225" refreshError="1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 refreshError="1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맨홀수량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총집계표"/>
      <sheetName val="단가산출"/>
      <sheetName val="일위대가표"/>
      <sheetName val="Y-WORK"/>
      <sheetName val="B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수량산출서-2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총집계표"/>
      <sheetName val="Sheet1 (2)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9GNG운반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단가품목"/>
      <sheetName val="자재"/>
      <sheetName val="노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입력"/>
      <sheetName val="코드표"/>
      <sheetName val="Total"/>
      <sheetName val="단가산출"/>
      <sheetName val="45,46"/>
      <sheetName val="관급자재"/>
      <sheetName val="C-노임단가"/>
      <sheetName val="광양전기"/>
      <sheetName val="인상효1"/>
      <sheetName val="9GNG운반"/>
      <sheetName val="인건비"/>
      <sheetName val="을지"/>
      <sheetName val="빗물받이(910-510-410)"/>
      <sheetName val="단가 및 재료비"/>
      <sheetName val="노임"/>
      <sheetName val="일위대가표"/>
      <sheetName val="단가"/>
      <sheetName val="Macro(조도)"/>
      <sheetName val="수량산출서-2"/>
      <sheetName val="자재"/>
      <sheetName val="Sheet1 (2)"/>
      <sheetName val="DATE"/>
      <sheetName val="기초코드"/>
      <sheetName val="P.M 별"/>
      <sheetName val="집계표"/>
      <sheetName val="산출내역서집계표"/>
      <sheetName val="Y-WORK"/>
      <sheetName val="내역서"/>
      <sheetName val="99 조정금액"/>
      <sheetName val="밸브설치"/>
      <sheetName val="#REF"/>
      <sheetName val="6PILE  (돌출)"/>
      <sheetName val="DATA"/>
      <sheetName val="표지"/>
      <sheetName val="개인별조서"/>
      <sheetName val="일위대가(계측기설치)"/>
      <sheetName val="인건비 "/>
      <sheetName val="집계"/>
      <sheetName val="갑지"/>
      <sheetName val="일위대가"/>
      <sheetName val="터파기및재료"/>
      <sheetName val="2002하반기노임기준"/>
      <sheetName val="관거공사비"/>
      <sheetName val="수자재단위당"/>
      <sheetName val="퍼스트"/>
      <sheetName val="일반수량총괄집계"/>
      <sheetName val="식재인부"/>
      <sheetName val="예총"/>
      <sheetName val="적용건축"/>
      <sheetName val="노무비"/>
      <sheetName val="마산방향"/>
      <sheetName val="진주방향"/>
      <sheetName val="확약서"/>
      <sheetName val="교통대책내역"/>
      <sheetName val="부대내역"/>
      <sheetName val="제품표준규격"/>
      <sheetName val="사용자정의"/>
      <sheetName val="FAB별"/>
      <sheetName val="데리네이타현황"/>
      <sheetName val="단위수량"/>
      <sheetName val="기계단가"/>
      <sheetName val="Sheet1"/>
      <sheetName val="단가조사"/>
      <sheetName val="내역서 (2)"/>
      <sheetName val="2공구자재집"/>
      <sheetName val="맨홀수량"/>
      <sheetName val="사  업  비  수  지  예  산  서"/>
      <sheetName val="BID"/>
      <sheetName val="중기일위대가"/>
      <sheetName val="시운전연료"/>
      <sheetName val="설계예산"/>
      <sheetName val="타공종이기"/>
      <sheetName val="수토공단위당"/>
      <sheetName val="E총15"/>
      <sheetName val="총괄"/>
      <sheetName val="자재단가"/>
      <sheetName val="공통자료"/>
      <sheetName val="총집계표"/>
      <sheetName val="내역"/>
      <sheetName val="할증"/>
      <sheetName val="간지"/>
      <sheetName val="일반공사"/>
      <sheetName val="설계서"/>
      <sheetName val="본서하반기"/>
      <sheetName val="하반기(지구대)"/>
      <sheetName val="시중노임단가"/>
      <sheetName val="Macro1"/>
      <sheetName val="Macro3"/>
      <sheetName val="Macro2"/>
      <sheetName val="상불"/>
      <sheetName val="시설일위"/>
      <sheetName val="조명일위"/>
      <sheetName val="건공요율"/>
      <sheetName val="2공종별예산조서"/>
      <sheetName val="8.수량산출 (2)"/>
      <sheetName val="Sheet2"/>
      <sheetName val="예비비계산표"/>
      <sheetName val="변수값"/>
      <sheetName val="중기상차"/>
      <sheetName val="AS복구"/>
      <sheetName val="중기터파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수량산출"/>
      <sheetName val="8.식재일위"/>
      <sheetName val="B시설가격"/>
      <sheetName val="식재수량표"/>
      <sheetName val="집계표(수배전제조구매)"/>
      <sheetName val="기초자료"/>
      <sheetName val="자료(통합)"/>
      <sheetName val="대상공사(조달청)"/>
      <sheetName val="기초단가"/>
      <sheetName val="공비대비"/>
      <sheetName val="2. 종합시운전비"/>
      <sheetName val="일위대가_가설_"/>
      <sheetName val="기시공토적"/>
      <sheetName val="제경비최종"/>
      <sheetName val="1-4일위대가목차"/>
      <sheetName val="대치판정"/>
      <sheetName val="철거산출근거"/>
      <sheetName val="5.정산서"/>
      <sheetName val="현황산출서"/>
      <sheetName val="7도장"/>
      <sheetName val="대창(장성)"/>
      <sheetName val="목차임시"/>
      <sheetName val="견적대비"/>
      <sheetName val="감시제어"/>
      <sheetName val="설비비2"/>
      <sheetName val="설비비3"/>
      <sheetName val="설비비5"/>
      <sheetName val="설비비6"/>
      <sheetName val="설비비1"/>
      <sheetName val="단가표"/>
      <sheetName val="개소별수량산출"/>
      <sheetName val="청 구"/>
      <sheetName val="표지 (2)"/>
      <sheetName val="건축"/>
      <sheetName val="사원등록"/>
      <sheetName val="호봉 (2)"/>
      <sheetName val="新철폐복2"/>
      <sheetName val="新철폐복3"/>
      <sheetName val="덕전리"/>
      <sheetName val="CABLE SIZE-1"/>
      <sheetName val="바닥"/>
      <sheetName val="시중노임"/>
      <sheetName val="설계개요"/>
      <sheetName val="교대(A1)"/>
      <sheetName val="직노"/>
      <sheetName val="플랜트 설치"/>
      <sheetName val="본부장"/>
      <sheetName val="총괄내역서"/>
      <sheetName val="소방"/>
      <sheetName val="주요재료비(원본)"/>
      <sheetName val="조건"/>
      <sheetName val="마산월령동골조물량변경"/>
      <sheetName val="기계설비-물가변동"/>
      <sheetName val="가시설흙막이"/>
      <sheetName val="투찰추정"/>
      <sheetName val="본선"/>
      <sheetName val="MAIN"/>
      <sheetName val="프로젝트"/>
      <sheetName val="수목단가"/>
      <sheetName val="일위목록"/>
      <sheetName val="분전함신설"/>
      <sheetName val="접지1종"/>
      <sheetName val="자재조사표"/>
      <sheetName val="물류최종8월7"/>
      <sheetName val="기자재수량"/>
      <sheetName val="식재일위"/>
      <sheetName val="맨홀수량산출"/>
      <sheetName val="부하계산"/>
      <sheetName val="산출근거"/>
      <sheetName val="일_집"/>
      <sheetName val="정산"/>
      <sheetName val="우각부보강"/>
      <sheetName val="ABUT수량-A1"/>
      <sheetName val="조도계산서 (도서)"/>
      <sheetName val="정부노임단가"/>
      <sheetName val="원형맨홀수량"/>
      <sheetName val="데이타"/>
      <sheetName val="소비자가"/>
      <sheetName val="전기일위대가"/>
      <sheetName val=" 해군동해관사 미장공사A그룹 공내역서.xlsx"/>
      <sheetName val="총괄표"/>
      <sheetName val="지주목시비량산출서"/>
      <sheetName val="danga"/>
      <sheetName val="ilch"/>
      <sheetName val="감사패(1)"/>
      <sheetName val="저"/>
      <sheetName val="CC16-내역서"/>
      <sheetName val="코드"/>
      <sheetName val="차액보증"/>
      <sheetName val="종배수관면벽신"/>
      <sheetName val="일위"/>
      <sheetName val="대비"/>
      <sheetName val="주공 갑지"/>
      <sheetName val="서울대규장각(가시설흙막이)"/>
      <sheetName val="자재단가 산출근거"/>
      <sheetName val="1호인버트수량"/>
      <sheetName val="B2BERP"/>
      <sheetName val="식재가격"/>
      <sheetName val="식재총괄"/>
      <sheetName val="95WBS"/>
      <sheetName val="신규자재단가표"/>
      <sheetName val="신규자재단가비교표 (2007.3)"/>
      <sheetName val="예산서(변경-수량집계)"/>
      <sheetName val="예산서(변경-총괄집계)"/>
      <sheetName val="사리부설"/>
      <sheetName val="설계"/>
      <sheetName val="유림총괄"/>
      <sheetName val="자재비"/>
      <sheetName val="1차네트공정"/>
      <sheetName val="A 견적"/>
      <sheetName val="새공통"/>
      <sheetName val="단가산출서"/>
      <sheetName val="업체별단가"/>
      <sheetName val="원가계산서"/>
      <sheetName val="개업인건비"/>
      <sheetName val="실행철강하도"/>
      <sheetName val="도급자재"/>
      <sheetName val="연결관산출조서"/>
      <sheetName val="총괄내역"/>
      <sheetName val="내역서-단지내"/>
      <sheetName val="4차원가계산서"/>
      <sheetName val="산출내역서"/>
      <sheetName val="자재단가비교표"/>
      <sheetName val="물가대비표"/>
      <sheetName val="Sheet1_(2)"/>
      <sheetName val="P_M_별"/>
      <sheetName val="교통수량산출"/>
      <sheetName val="20_10_100"/>
      <sheetName val="산출명세서"/>
      <sheetName val="내부마감"/>
      <sheetName val="간접"/>
      <sheetName val="건축공사"/>
      <sheetName val="금액내역서"/>
      <sheetName val="목록"/>
      <sheetName val="간접비계산"/>
      <sheetName val="소방사항"/>
      <sheetName val="7수지"/>
      <sheetName val="인수공"/>
      <sheetName val="사유서제출현황-2"/>
      <sheetName val="내역표지"/>
      <sheetName val="UEC영화관본공사내역"/>
      <sheetName val="2공구산출내역"/>
      <sheetName val="하이스캔(내수용)"/>
      <sheetName val="정렬"/>
      <sheetName val="준검 내역서"/>
      <sheetName val="01AC"/>
      <sheetName val="일위대가목차"/>
      <sheetName val="자재총괄"/>
      <sheetName val="공량예산"/>
      <sheetName val="출력표-본사"/>
      <sheetName val="시험비단가"/>
      <sheetName val="12호기내역서(건축분)"/>
      <sheetName val="표준화수량집계표(출력X)"/>
      <sheetName val="order release date"/>
      <sheetName val="토목"/>
      <sheetName val="건축토목내역"/>
      <sheetName val="설비내역서"/>
      <sheetName val="건축내역서"/>
      <sheetName val="전기내역서"/>
      <sheetName val="1.관로"/>
      <sheetName val="공량산출서"/>
      <sheetName val="지급자재"/>
      <sheetName val="기초일위"/>
      <sheetName val="근로자자료입력"/>
      <sheetName val="참고자료"/>
      <sheetName val="가계부"/>
      <sheetName val="제품목록"/>
      <sheetName val="매입매출관리"/>
      <sheetName val="간선계산"/>
      <sheetName val="안양1공구_건축"/>
      <sheetName val="新철폐복"/>
      <sheetName val="현장관리비"/>
      <sheetName val="원가"/>
      <sheetName val="동원(3)"/>
      <sheetName val="단가목록"/>
      <sheetName val="단중표"/>
      <sheetName val="백룡교차로"/>
      <sheetName val="산정교차로"/>
      <sheetName val="신영교차로"/>
      <sheetName val="일반부표"/>
      <sheetName val="CODE"/>
      <sheetName val="Param"/>
      <sheetName val="임대견적서"/>
      <sheetName val="토목품셈"/>
      <sheetName val="내역서(을) "/>
      <sheetName val="실행비교"/>
      <sheetName val="공사개요"/>
      <sheetName val="건축일위()"/>
      <sheetName val="1.설계조건"/>
      <sheetName val="신평리 권리자명부"/>
      <sheetName val="광주운남을"/>
      <sheetName val="인건비_"/>
      <sheetName val="99_조정금액"/>
      <sheetName val="준검_내역서"/>
      <sheetName val="사__업__비__수__지__예__산__서"/>
      <sheetName val="호봉_(2)"/>
      <sheetName val="입주리스트"/>
      <sheetName val="형틀공사"/>
      <sheetName val="1"/>
      <sheetName val="전도품의"/>
      <sheetName val="_산근2_"/>
      <sheetName val="관접합및부설"/>
      <sheetName val="I一般比"/>
      <sheetName val="1.3.1절점좌표"/>
      <sheetName val="1.1설계기준"/>
      <sheetName val="설계내역서"/>
      <sheetName val="요율"/>
      <sheetName val="작업설단가"/>
      <sheetName val="기계경비일람"/>
      <sheetName val="원리금소스"/>
      <sheetName val="_산근5_"/>
      <sheetName val="Macro(차단기)"/>
      <sheetName val="내역서(삼호)"/>
      <sheetName val="예산명세서"/>
      <sheetName val="Mc1"/>
      <sheetName val="SLAB"/>
      <sheetName val="2011년_하수도_분야_예산편성_세부내역(하수관거제외)."/>
      <sheetName val="Data&amp;Result"/>
      <sheetName val="개략공사비"/>
      <sheetName val="도로횡단-D300"/>
      <sheetName val="100만평"/>
      <sheetName val="신호등,보행등"/>
      <sheetName val="값"/>
      <sheetName val="이름정의"/>
      <sheetName val="신규보류입력"/>
      <sheetName val="001"/>
      <sheetName val="Sens&amp;Anal"/>
      <sheetName val="을"/>
      <sheetName val="2.단면가정 (양곡1교)"/>
      <sheetName val="PSC-SLAB"/>
      <sheetName val="Sheet6"/>
      <sheetName val="PIPE(UG)내역"/>
      <sheetName val="YES-T"/>
      <sheetName val="TBN실행"/>
      <sheetName val="BREAKDOWN(철거설치)"/>
      <sheetName val="상촌2교-일반수량집계"/>
      <sheetName val="시설수량표"/>
      <sheetName val="용역비내역-진짜"/>
      <sheetName val="70%"/>
      <sheetName val="소속"/>
      <sheetName val="N賃率-職"/>
      <sheetName val="부대"/>
      <sheetName val="교각토공"/>
      <sheetName val="DB구축"/>
      <sheetName val="교각1"/>
      <sheetName val="입"/>
      <sheetName val="계산내역(설비)"/>
      <sheetName val="설계기준"/>
      <sheetName val="20관리비율"/>
      <sheetName val="호표(수)"/>
      <sheetName val="토목수량(공정)"/>
      <sheetName val="이음개소"/>
      <sheetName val="물량산출서"/>
      <sheetName val="실과소읍면관리번호"/>
      <sheetName val="직급번호"/>
      <sheetName val="계획집계"/>
      <sheetName val="슬래브(PF)(하류)"/>
      <sheetName val="노임단가표"/>
      <sheetName val="케이불1"/>
      <sheetName val="입고장부 (4)"/>
      <sheetName val="기계내역"/>
      <sheetName val="상품입고집계"/>
      <sheetName val="견적내역서"/>
      <sheetName val="전체내역"/>
      <sheetName val="CIVIL4"/>
      <sheetName val="특수선일위대가"/>
      <sheetName val="배수공"/>
      <sheetName val="1,2,3,4,5단위수량"/>
      <sheetName val="전차선로 물량표"/>
      <sheetName val="정화조동내역"/>
      <sheetName val="설계예산서(2_소천우회토목)"/>
      <sheetName val="분석투자 내역(광명)"/>
      <sheetName val="49단가"/>
      <sheetName val="사지간산정"/>
      <sheetName val="단면가정"/>
      <sheetName val="라.공사비"/>
      <sheetName val="조명시설"/>
      <sheetName val="PI"/>
      <sheetName val="망미"/>
      <sheetName val="일위_파일"/>
      <sheetName val="공종구간"/>
      <sheetName val="변경당시노임단가표"/>
      <sheetName val="천안IP공장자100노100물량110할증"/>
      <sheetName val="s"/>
      <sheetName val="갑지1"/>
      <sheetName val="견적서"/>
      <sheetName val="갑지(추정)"/>
      <sheetName val="BOQ.vts"/>
      <sheetName val="설계예산서"/>
      <sheetName val="FACTOR"/>
      <sheetName val="구조물토적"/>
      <sheetName val="슬래브수량"/>
      <sheetName val="3월내역"/>
      <sheetName val="노무비 근거"/>
      <sheetName val="L형현황"/>
      <sheetName val="1설비"/>
      <sheetName val="수량계산"/>
      <sheetName val="자재단가표"/>
      <sheetName val="공사"/>
      <sheetName val="콘크리트타설집계표"/>
      <sheetName val="환율"/>
      <sheetName val="노임 단가"/>
      <sheetName val="공통가설(기준안)"/>
      <sheetName val="DB"/>
      <sheetName val="단단터보블로워"/>
      <sheetName val="판매보고서"/>
      <sheetName val="품목테이블"/>
      <sheetName val="Baby일위대가"/>
      <sheetName val="을 2"/>
      <sheetName val="을 1"/>
      <sheetName val="손익분석"/>
      <sheetName val="1단계"/>
      <sheetName val="9-1차이내역"/>
      <sheetName val="설계내역(수산)"/>
      <sheetName val="구조물철거타공정이월"/>
      <sheetName val="자재단가 "/>
      <sheetName val="일위대가1"/>
      <sheetName val="심사물량"/>
      <sheetName val="예산내역서"/>
      <sheetName val="아주기계"/>
      <sheetName val="인천제철"/>
      <sheetName val="신규단가"/>
      <sheetName val="일위대가목록(신규)"/>
      <sheetName val="인수공규격"/>
      <sheetName val="9811"/>
      <sheetName val="1.수인터널"/>
      <sheetName val="T13(P68~72,78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대"/>
      <sheetName val="집계표"/>
      <sheetName val="예가"/>
      <sheetName val="예가작업"/>
      <sheetName val="대비"/>
      <sheetName val="간접"/>
      <sheetName val="조직"/>
      <sheetName val="s"/>
      <sheetName val="t"/>
      <sheetName val="bd"/>
      <sheetName val="실행"/>
      <sheetName val="강교대비표"/>
      <sheetName val="일위대가(가설)"/>
      <sheetName val="인건비 "/>
      <sheetName val="신설수량"/>
      <sheetName val="조도 계산서"/>
      <sheetName val="자재"/>
      <sheetName val="코드표"/>
      <sheetName val="편성절차"/>
      <sheetName val="인건비"/>
      <sheetName val="노임단가"/>
      <sheetName val="DATE"/>
      <sheetName val="C청주외곽"/>
      <sheetName val="울산자동제어"/>
      <sheetName val="단가산출"/>
      <sheetName val="콘크리트타설집계표"/>
      <sheetName val="Sheet1"/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Total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ITNUM</v>
          </cell>
          <cell r="B1" t="str">
            <v>공      종</v>
          </cell>
          <cell r="C1" t="str">
            <v>규    격</v>
          </cell>
          <cell r="D1" t="str">
            <v>수  량</v>
          </cell>
          <cell r="E1" t="str">
            <v>단위</v>
          </cell>
          <cell r="F1" t="str">
            <v>총       액</v>
          </cell>
        </row>
        <row r="2">
          <cell r="F2" t="str">
            <v>단   가</v>
          </cell>
          <cell r="G2" t="str">
            <v>금       액</v>
          </cell>
        </row>
        <row r="3">
          <cell r="A3" t="str">
            <v>1.</v>
          </cell>
          <cell r="B3" t="str">
            <v>토          공</v>
          </cell>
          <cell r="G3">
            <v>3184604191</v>
          </cell>
        </row>
        <row r="4">
          <cell r="A4" t="str">
            <v>2.</v>
          </cell>
          <cell r="B4" t="str">
            <v>배    수    공</v>
          </cell>
          <cell r="G4">
            <v>2684198016</v>
          </cell>
        </row>
        <row r="5">
          <cell r="A5" t="str">
            <v>3.</v>
          </cell>
          <cell r="B5" t="str">
            <v>구  조  물  공</v>
          </cell>
          <cell r="G5">
            <v>10946656574</v>
          </cell>
        </row>
        <row r="6">
          <cell r="A6" t="str">
            <v>4.</v>
          </cell>
          <cell r="B6" t="str">
            <v>포    장    공</v>
          </cell>
          <cell r="G6">
            <v>1424905152</v>
          </cell>
        </row>
        <row r="7">
          <cell r="A7" t="str">
            <v>5.</v>
          </cell>
          <cell r="B7" t="str">
            <v>교통안전시설공</v>
          </cell>
          <cell r="G7">
            <v>1729046475</v>
          </cell>
        </row>
        <row r="8">
          <cell r="A8" t="str">
            <v>7.</v>
          </cell>
          <cell r="B8" t="str">
            <v>자 재 대</v>
          </cell>
          <cell r="G8">
            <v>4171085087</v>
          </cell>
        </row>
        <row r="9">
          <cell r="B9" t="str">
            <v>직 접 공 사 비</v>
          </cell>
          <cell r="G9">
            <v>24140495495</v>
          </cell>
        </row>
        <row r="10">
          <cell r="B10" t="str">
            <v>간접 노무비</v>
          </cell>
          <cell r="D10">
            <v>1</v>
          </cell>
          <cell r="E10" t="str">
            <v>식</v>
          </cell>
          <cell r="G10">
            <v>1538888610</v>
          </cell>
        </row>
        <row r="11">
          <cell r="B11" t="str">
            <v>산재 보험료</v>
          </cell>
          <cell r="D11">
            <v>1</v>
          </cell>
          <cell r="E11" t="str">
            <v>식</v>
          </cell>
          <cell r="G11">
            <v>401649927</v>
          </cell>
        </row>
        <row r="12">
          <cell r="B12" t="str">
            <v>안전 관리비</v>
          </cell>
          <cell r="D12">
            <v>1</v>
          </cell>
          <cell r="E12" t="str">
            <v>식</v>
          </cell>
          <cell r="G12">
            <v>434169621</v>
          </cell>
        </row>
        <row r="13">
          <cell r="B13" t="str">
            <v>기타   경비</v>
          </cell>
          <cell r="D13">
            <v>1</v>
          </cell>
          <cell r="E13" t="str">
            <v>식</v>
          </cell>
          <cell r="G13">
            <v>1517231704</v>
          </cell>
        </row>
        <row r="14">
          <cell r="B14" t="str">
            <v>소     계</v>
          </cell>
          <cell r="G14">
            <v>28032435357</v>
          </cell>
        </row>
        <row r="15">
          <cell r="B15" t="str">
            <v>일반 관리비</v>
          </cell>
          <cell r="D15">
            <v>1</v>
          </cell>
          <cell r="E15" t="str">
            <v>식</v>
          </cell>
          <cell r="G15">
            <v>1401621767</v>
          </cell>
        </row>
        <row r="16">
          <cell r="B16" t="str">
            <v>이       윤</v>
          </cell>
          <cell r="D16">
            <v>1</v>
          </cell>
          <cell r="E16" t="str">
            <v>식</v>
          </cell>
          <cell r="G16">
            <v>2971050540</v>
          </cell>
        </row>
        <row r="17">
          <cell r="B17" t="str">
            <v>고용보험료</v>
          </cell>
          <cell r="G17">
            <v>44627769</v>
          </cell>
        </row>
        <row r="18">
          <cell r="B18" t="str">
            <v>퇴직공제부금비</v>
          </cell>
          <cell r="G18">
            <v>204864546</v>
          </cell>
        </row>
        <row r="19">
          <cell r="B19" t="str">
            <v>폐기물처리비</v>
          </cell>
          <cell r="G19">
            <v>9070690</v>
          </cell>
        </row>
        <row r="20">
          <cell r="B20" t="str">
            <v>공급가액</v>
          </cell>
          <cell r="G20">
            <v>32663670669</v>
          </cell>
        </row>
        <row r="21">
          <cell r="B21" t="str">
            <v>부가 가치세</v>
          </cell>
          <cell r="D21">
            <v>1</v>
          </cell>
          <cell r="E21" t="str">
            <v>식</v>
          </cell>
          <cell r="G21">
            <v>3266367066</v>
          </cell>
        </row>
        <row r="22">
          <cell r="B22" t="str">
            <v>정기안전진단비</v>
          </cell>
          <cell r="G22">
            <v>9100000</v>
          </cell>
        </row>
        <row r="23">
          <cell r="B23" t="str">
            <v>도급액</v>
          </cell>
          <cell r="G23">
            <v>35939137735</v>
          </cell>
        </row>
        <row r="25">
          <cell r="G25">
            <v>36074040000</v>
          </cell>
        </row>
        <row r="26">
          <cell r="G26">
            <v>134902265</v>
          </cell>
        </row>
        <row r="32">
          <cell r="A32" t="str">
            <v>1.</v>
          </cell>
          <cell r="B32" t="str">
            <v>토          공</v>
          </cell>
          <cell r="G32">
            <v>3184604191</v>
          </cell>
        </row>
        <row r="33">
          <cell r="A33" t="str">
            <v>1.01</v>
          </cell>
          <cell r="B33" t="str">
            <v>기존구조물철거공</v>
          </cell>
        </row>
        <row r="34">
          <cell r="A34" t="str">
            <v>a</v>
          </cell>
          <cell r="B34" t="str">
            <v>무근콘크리트깨기</v>
          </cell>
          <cell r="C34" t="str">
            <v>(30 Cm 미만)</v>
          </cell>
          <cell r="D34">
            <v>427</v>
          </cell>
          <cell r="E34" t="str">
            <v>M3</v>
          </cell>
          <cell r="F34">
            <v>35422</v>
          </cell>
          <cell r="G34">
            <v>15125194</v>
          </cell>
        </row>
        <row r="35">
          <cell r="A35" t="str">
            <v>b</v>
          </cell>
          <cell r="B35" t="str">
            <v>철근콘크리트깨기</v>
          </cell>
          <cell r="C35" t="str">
            <v>(30 Cm 이상)</v>
          </cell>
          <cell r="D35">
            <v>45</v>
          </cell>
          <cell r="E35" t="str">
            <v>M3</v>
          </cell>
          <cell r="F35">
            <v>95914</v>
          </cell>
          <cell r="G35">
            <v>4316130</v>
          </cell>
        </row>
        <row r="36">
          <cell r="A36" t="str">
            <v>c</v>
          </cell>
          <cell r="B36" t="str">
            <v>아스팔트포장깨기</v>
          </cell>
          <cell r="C36" t="str">
            <v>(기 계)</v>
          </cell>
          <cell r="D36">
            <v>134</v>
          </cell>
          <cell r="E36" t="str">
            <v>M3</v>
          </cell>
          <cell r="F36">
            <v>9740</v>
          </cell>
          <cell r="G36">
            <v>1305160</v>
          </cell>
        </row>
        <row r="37">
          <cell r="A37" t="str">
            <v>d</v>
          </cell>
          <cell r="B37" t="str">
            <v>아스팔트절단</v>
          </cell>
          <cell r="C37" t="str">
            <v>(기 계)</v>
          </cell>
          <cell r="D37">
            <v>1236</v>
          </cell>
          <cell r="E37" t="str">
            <v>M</v>
          </cell>
          <cell r="F37">
            <v>1465</v>
          </cell>
          <cell r="G37">
            <v>1810740</v>
          </cell>
        </row>
        <row r="38">
          <cell r="A38" t="str">
            <v>1.02</v>
          </cell>
          <cell r="B38" t="str">
            <v>표토제거</v>
          </cell>
          <cell r="F38">
            <v>0</v>
          </cell>
        </row>
        <row r="39">
          <cell r="A39" t="str">
            <v>a</v>
          </cell>
          <cell r="B39" t="str">
            <v>표토제거</v>
          </cell>
          <cell r="C39" t="str">
            <v>(답 구 간)</v>
          </cell>
          <cell r="D39">
            <v>44802</v>
          </cell>
          <cell r="E39" t="str">
            <v>M2</v>
          </cell>
          <cell r="F39">
            <v>157</v>
          </cell>
          <cell r="G39">
            <v>7033914</v>
          </cell>
        </row>
        <row r="40">
          <cell r="A40" t="str">
            <v>b</v>
          </cell>
          <cell r="B40" t="str">
            <v>표토제거</v>
          </cell>
          <cell r="C40" t="str">
            <v>(답외구간)</v>
          </cell>
          <cell r="D40">
            <v>107684</v>
          </cell>
          <cell r="E40" t="str">
            <v>M2</v>
          </cell>
          <cell r="F40">
            <v>157</v>
          </cell>
          <cell r="G40">
            <v>16906388</v>
          </cell>
        </row>
        <row r="41">
          <cell r="A41" t="str">
            <v>1.03</v>
          </cell>
          <cell r="B41" t="str">
            <v>벌개제근</v>
          </cell>
          <cell r="D41">
            <v>17778</v>
          </cell>
          <cell r="E41" t="str">
            <v>M2</v>
          </cell>
          <cell r="F41">
            <v>156</v>
          </cell>
          <cell r="G41">
            <v>2773368</v>
          </cell>
        </row>
        <row r="42">
          <cell r="A42" t="str">
            <v>1.04</v>
          </cell>
          <cell r="B42" t="str">
            <v>깍  기  공</v>
          </cell>
          <cell r="F42">
            <v>0</v>
          </cell>
        </row>
        <row r="43">
          <cell r="A43" t="str">
            <v>a</v>
          </cell>
          <cell r="B43" t="str">
            <v>토  사깎기</v>
          </cell>
          <cell r="C43" t="str">
            <v>(불도쟈 32 Ton)</v>
          </cell>
          <cell r="D43">
            <v>206056</v>
          </cell>
          <cell r="E43" t="str">
            <v>M3</v>
          </cell>
          <cell r="F43">
            <v>951</v>
          </cell>
          <cell r="G43">
            <v>195959256</v>
          </cell>
        </row>
        <row r="44">
          <cell r="A44" t="str">
            <v>b</v>
          </cell>
          <cell r="B44" t="str">
            <v>리핑암깍기</v>
          </cell>
          <cell r="C44" t="str">
            <v>(리퍼도쟈 32 Ton)</v>
          </cell>
          <cell r="D44">
            <v>2816</v>
          </cell>
          <cell r="E44" t="str">
            <v>M3</v>
          </cell>
          <cell r="F44">
            <v>880</v>
          </cell>
          <cell r="G44">
            <v>2478080</v>
          </cell>
        </row>
        <row r="45">
          <cell r="A45" t="str">
            <v>c</v>
          </cell>
          <cell r="B45" t="str">
            <v>발파암깍기</v>
          </cell>
          <cell r="C45" t="str">
            <v>(리퍼병행암)</v>
          </cell>
          <cell r="D45">
            <v>128</v>
          </cell>
          <cell r="E45" t="str">
            <v>M3</v>
          </cell>
          <cell r="F45">
            <v>18023</v>
          </cell>
          <cell r="G45">
            <v>2306944</v>
          </cell>
        </row>
        <row r="46">
          <cell r="A46" t="str">
            <v>1.05</v>
          </cell>
          <cell r="B46" t="str">
            <v>흙 쌓 기</v>
          </cell>
          <cell r="F46">
            <v>0</v>
          </cell>
        </row>
        <row r="47">
          <cell r="A47" t="str">
            <v>a</v>
          </cell>
          <cell r="B47" t="str">
            <v>노상다짐</v>
          </cell>
          <cell r="D47">
            <v>83978</v>
          </cell>
          <cell r="E47" t="str">
            <v>M3</v>
          </cell>
          <cell r="F47">
            <v>1139</v>
          </cell>
          <cell r="G47">
            <v>95650942</v>
          </cell>
        </row>
        <row r="48">
          <cell r="A48" t="str">
            <v>b</v>
          </cell>
          <cell r="B48" t="str">
            <v>노체다짐</v>
          </cell>
          <cell r="D48">
            <v>337347</v>
          </cell>
          <cell r="E48" t="str">
            <v>M3</v>
          </cell>
          <cell r="F48">
            <v>833</v>
          </cell>
          <cell r="G48">
            <v>281010051</v>
          </cell>
        </row>
        <row r="49">
          <cell r="A49" t="str">
            <v>1.06</v>
          </cell>
          <cell r="B49" t="str">
            <v>운 반 공</v>
          </cell>
          <cell r="F49">
            <v>0</v>
          </cell>
        </row>
        <row r="50">
          <cell r="A50" t="str">
            <v>a</v>
          </cell>
          <cell r="B50" t="str">
            <v>무대운반</v>
          </cell>
          <cell r="C50" t="str">
            <v>(토  사)</v>
          </cell>
          <cell r="D50">
            <v>27897</v>
          </cell>
          <cell r="E50" t="str">
            <v>M3</v>
          </cell>
          <cell r="F50">
            <v>0</v>
          </cell>
          <cell r="G50">
            <v>0</v>
          </cell>
        </row>
        <row r="51">
          <cell r="A51" t="str">
            <v>b</v>
          </cell>
          <cell r="B51" t="str">
            <v>도쟈운반</v>
          </cell>
          <cell r="C51" t="str">
            <v>(토  사)</v>
          </cell>
          <cell r="D51">
            <v>11607</v>
          </cell>
          <cell r="E51" t="str">
            <v>M3</v>
          </cell>
          <cell r="F51">
            <v>524</v>
          </cell>
          <cell r="G51">
            <v>6082068</v>
          </cell>
        </row>
        <row r="52">
          <cell r="A52" t="str">
            <v>c</v>
          </cell>
          <cell r="B52" t="str">
            <v>덤프운반</v>
          </cell>
          <cell r="C52" t="str">
            <v>L=2.9 Km</v>
          </cell>
          <cell r="F52">
            <v>0</v>
          </cell>
        </row>
        <row r="53">
          <cell r="A53" t="str">
            <v>-1</v>
          </cell>
          <cell r="B53" t="str">
            <v>덤프운반</v>
          </cell>
          <cell r="C53" t="str">
            <v>(토  사)</v>
          </cell>
          <cell r="D53">
            <v>193637</v>
          </cell>
          <cell r="E53" t="str">
            <v>M3</v>
          </cell>
          <cell r="F53">
            <v>1621</v>
          </cell>
          <cell r="G53">
            <v>313885577</v>
          </cell>
        </row>
        <row r="54">
          <cell r="A54" t="str">
            <v>-2</v>
          </cell>
          <cell r="B54" t="str">
            <v>덤프운반</v>
          </cell>
          <cell r="C54" t="str">
            <v>(리핑암)</v>
          </cell>
          <cell r="D54">
            <v>2816</v>
          </cell>
          <cell r="E54" t="str">
            <v>M3</v>
          </cell>
          <cell r="F54">
            <v>2549</v>
          </cell>
          <cell r="G54">
            <v>7177984</v>
          </cell>
        </row>
        <row r="55">
          <cell r="A55" t="str">
            <v>-3</v>
          </cell>
          <cell r="B55" t="str">
            <v>덤프운반</v>
          </cell>
          <cell r="C55" t="str">
            <v>(발파암)</v>
          </cell>
          <cell r="D55">
            <v>128</v>
          </cell>
          <cell r="E55" t="str">
            <v>M3</v>
          </cell>
          <cell r="F55">
            <v>5344</v>
          </cell>
          <cell r="G55">
            <v>684032</v>
          </cell>
        </row>
        <row r="56">
          <cell r="A56" t="str">
            <v>1.07</v>
          </cell>
          <cell r="B56" t="str">
            <v>순성토운반</v>
          </cell>
          <cell r="C56" t="str">
            <v>(L=10.0 KM)</v>
          </cell>
          <cell r="D56">
            <v>203932</v>
          </cell>
          <cell r="E56" t="str">
            <v>M3</v>
          </cell>
          <cell r="F56">
            <v>9133</v>
          </cell>
          <cell r="G56">
            <v>1862510956</v>
          </cell>
        </row>
        <row r="57">
          <cell r="A57" t="str">
            <v>1.08</v>
          </cell>
          <cell r="F57">
            <v>0</v>
          </cell>
        </row>
        <row r="58">
          <cell r="A58" t="str">
            <v>a</v>
          </cell>
          <cell r="B58" t="str">
            <v>노상준비공</v>
          </cell>
          <cell r="C58" t="str">
            <v>(기존도로부)</v>
          </cell>
          <cell r="D58">
            <v>840</v>
          </cell>
          <cell r="E58" t="str">
            <v>M2</v>
          </cell>
          <cell r="F58">
            <v>95</v>
          </cell>
          <cell r="G58">
            <v>79800</v>
          </cell>
        </row>
        <row r="59">
          <cell r="A59" t="str">
            <v>b</v>
          </cell>
          <cell r="B59" t="str">
            <v>노상준비공</v>
          </cell>
          <cell r="C59" t="str">
            <v>(절 토 부)</v>
          </cell>
          <cell r="D59">
            <v>63267</v>
          </cell>
          <cell r="E59" t="str">
            <v>M2</v>
          </cell>
          <cell r="F59">
            <v>70</v>
          </cell>
          <cell r="G59">
            <v>4428690</v>
          </cell>
        </row>
        <row r="60">
          <cell r="A60" t="str">
            <v>1.09</v>
          </cell>
          <cell r="B60" t="str">
            <v>법면 보호공</v>
          </cell>
          <cell r="F60">
            <v>0</v>
          </cell>
        </row>
        <row r="61">
          <cell r="A61" t="str">
            <v>a</v>
          </cell>
          <cell r="B61" t="str">
            <v>줄떼붙임</v>
          </cell>
          <cell r="D61">
            <v>53132</v>
          </cell>
          <cell r="E61" t="str">
            <v>M2</v>
          </cell>
          <cell r="F61">
            <v>3939</v>
          </cell>
          <cell r="G61">
            <v>209286948</v>
          </cell>
        </row>
        <row r="62">
          <cell r="A62" t="str">
            <v>b</v>
          </cell>
          <cell r="F62">
            <v>0</v>
          </cell>
        </row>
        <row r="63">
          <cell r="A63" t="str">
            <v>-1</v>
          </cell>
          <cell r="B63" t="str">
            <v>평떼붙임</v>
          </cell>
          <cell r="D63">
            <v>7760</v>
          </cell>
          <cell r="E63" t="str">
            <v>M2</v>
          </cell>
          <cell r="F63">
            <v>8503</v>
          </cell>
          <cell r="G63">
            <v>65983280</v>
          </cell>
        </row>
        <row r="64">
          <cell r="A64" t="str">
            <v>-2</v>
          </cell>
          <cell r="B64" t="str">
            <v>거적덮기</v>
          </cell>
          <cell r="D64">
            <v>10528</v>
          </cell>
          <cell r="E64" t="str">
            <v>M2</v>
          </cell>
          <cell r="F64">
            <v>4607</v>
          </cell>
          <cell r="G64">
            <v>48502496</v>
          </cell>
        </row>
        <row r="65">
          <cell r="A65" t="str">
            <v>-3</v>
          </cell>
          <cell r="B65" t="str">
            <v>NET-잔디</v>
          </cell>
          <cell r="D65">
            <v>322</v>
          </cell>
          <cell r="E65" t="str">
            <v>M2</v>
          </cell>
          <cell r="F65">
            <v>7836</v>
          </cell>
          <cell r="G65">
            <v>2523192</v>
          </cell>
        </row>
        <row r="66">
          <cell r="A66" t="str">
            <v>-4</v>
          </cell>
          <cell r="B66" t="str">
            <v>암절개면보호식제공</v>
          </cell>
          <cell r="C66" t="str">
            <v>(T=10 Cm)</v>
          </cell>
          <cell r="D66">
            <v>38</v>
          </cell>
          <cell r="E66" t="str">
            <v>M2</v>
          </cell>
          <cell r="F66">
            <v>33425</v>
          </cell>
          <cell r="G66">
            <v>1270150</v>
          </cell>
        </row>
        <row r="67">
          <cell r="A67" t="str">
            <v>c</v>
          </cell>
          <cell r="F67">
            <v>0</v>
          </cell>
        </row>
        <row r="68">
          <cell r="A68" t="str">
            <v>-1</v>
          </cell>
          <cell r="B68" t="str">
            <v>법면고르기</v>
          </cell>
          <cell r="C68" t="str">
            <v>(리핑암)</v>
          </cell>
          <cell r="D68">
            <v>322</v>
          </cell>
          <cell r="E68" t="str">
            <v>M2</v>
          </cell>
          <cell r="F68">
            <v>2712</v>
          </cell>
          <cell r="G68">
            <v>873264</v>
          </cell>
        </row>
        <row r="69">
          <cell r="A69" t="str">
            <v>-2</v>
          </cell>
          <cell r="B69" t="str">
            <v>법면고르기</v>
          </cell>
          <cell r="C69" t="str">
            <v>(발파암)</v>
          </cell>
          <cell r="D69">
            <v>38</v>
          </cell>
          <cell r="E69" t="str">
            <v>M2</v>
          </cell>
          <cell r="F69">
            <v>5383</v>
          </cell>
          <cell r="G69">
            <v>204554</v>
          </cell>
        </row>
        <row r="70">
          <cell r="A70" t="str">
            <v>1.10</v>
          </cell>
          <cell r="B70" t="str">
            <v>층 따 기</v>
          </cell>
          <cell r="C70" t="str">
            <v>(도쟈 19 Ton)</v>
          </cell>
          <cell r="D70">
            <v>2572</v>
          </cell>
          <cell r="E70" t="str">
            <v>M3</v>
          </cell>
          <cell r="F70">
            <v>728</v>
          </cell>
          <cell r="G70">
            <v>1872416</v>
          </cell>
        </row>
        <row r="71">
          <cell r="A71" t="str">
            <v>1.11</v>
          </cell>
          <cell r="B71" t="str">
            <v>구조물터파기</v>
          </cell>
          <cell r="C71" t="str">
            <v>(육상토사 0∼1 M)</v>
          </cell>
          <cell r="D71">
            <v>1198</v>
          </cell>
          <cell r="E71" t="str">
            <v>M3</v>
          </cell>
          <cell r="F71">
            <v>3206</v>
          </cell>
          <cell r="G71">
            <v>3840788</v>
          </cell>
        </row>
        <row r="72">
          <cell r="A72" t="str">
            <v>1.12</v>
          </cell>
          <cell r="B72" t="str">
            <v>측구터파기</v>
          </cell>
          <cell r="C72" t="str">
            <v>(토  사)</v>
          </cell>
          <cell r="D72">
            <v>4224</v>
          </cell>
          <cell r="E72" t="str">
            <v>M3</v>
          </cell>
          <cell r="F72">
            <v>2373</v>
          </cell>
          <cell r="G72">
            <v>10023552</v>
          </cell>
        </row>
        <row r="73">
          <cell r="A73" t="str">
            <v>1.13</v>
          </cell>
          <cell r="B73" t="str">
            <v>되메우기및다짐</v>
          </cell>
          <cell r="C73" t="str">
            <v>(인력50%+백호우50%)</v>
          </cell>
          <cell r="D73">
            <v>991</v>
          </cell>
          <cell r="E73" t="str">
            <v>M3</v>
          </cell>
          <cell r="F73">
            <v>4589</v>
          </cell>
          <cell r="G73">
            <v>4547699</v>
          </cell>
        </row>
        <row r="74">
          <cell r="A74" t="str">
            <v>1.14</v>
          </cell>
          <cell r="B74" t="str">
            <v>측구뚝쌓기</v>
          </cell>
          <cell r="C74" t="str">
            <v>(인 력)</v>
          </cell>
          <cell r="D74">
            <v>982</v>
          </cell>
          <cell r="E74" t="str">
            <v>M2</v>
          </cell>
          <cell r="F74">
            <v>3763</v>
          </cell>
          <cell r="G74">
            <v>3695266</v>
          </cell>
        </row>
        <row r="75">
          <cell r="A75" t="str">
            <v>1.15</v>
          </cell>
          <cell r="B75" t="str">
            <v>토공규준틀</v>
          </cell>
          <cell r="D75">
            <v>518</v>
          </cell>
          <cell r="E75" t="str">
            <v>EA</v>
          </cell>
          <cell r="F75">
            <v>20184</v>
          </cell>
          <cell r="G75">
            <v>10455312</v>
          </cell>
        </row>
        <row r="76">
          <cell r="F76">
            <v>0</v>
          </cell>
        </row>
        <row r="77">
          <cell r="A77" t="str">
            <v>2.</v>
          </cell>
          <cell r="B77" t="str">
            <v>배    수    공</v>
          </cell>
          <cell r="F77">
            <v>0</v>
          </cell>
          <cell r="G77">
            <v>2684198016</v>
          </cell>
        </row>
        <row r="78">
          <cell r="A78" t="str">
            <v>2.01</v>
          </cell>
          <cell r="B78" t="str">
            <v>토          공</v>
          </cell>
          <cell r="F78">
            <v>0</v>
          </cell>
        </row>
        <row r="79">
          <cell r="A79" t="str">
            <v>a</v>
          </cell>
          <cell r="B79" t="str">
            <v>구조물터파기</v>
          </cell>
          <cell r="F79">
            <v>0</v>
          </cell>
        </row>
        <row r="80">
          <cell r="A80" t="str">
            <v>-1</v>
          </cell>
          <cell r="B80" t="str">
            <v>구조물터파기</v>
          </cell>
          <cell r="C80" t="str">
            <v>(육상토사 0∼1 M)</v>
          </cell>
          <cell r="D80">
            <v>43298</v>
          </cell>
          <cell r="E80" t="str">
            <v>M3</v>
          </cell>
          <cell r="F80">
            <v>3206</v>
          </cell>
          <cell r="G80">
            <v>138813388</v>
          </cell>
        </row>
        <row r="81">
          <cell r="A81" t="str">
            <v>-2</v>
          </cell>
          <cell r="B81" t="str">
            <v>구조물터파기</v>
          </cell>
          <cell r="C81" t="str">
            <v>(육상토사 1∼2 M)</v>
          </cell>
          <cell r="D81">
            <v>772</v>
          </cell>
          <cell r="E81" t="str">
            <v>M3</v>
          </cell>
          <cell r="F81">
            <v>3310</v>
          </cell>
          <cell r="G81">
            <v>2555320</v>
          </cell>
        </row>
        <row r="82">
          <cell r="A82" t="str">
            <v>-3</v>
          </cell>
          <cell r="B82" t="str">
            <v>구조물터파기</v>
          </cell>
          <cell r="C82" t="str">
            <v>(육상토사 2∼3 M)</v>
          </cell>
          <cell r="D82">
            <v>6</v>
          </cell>
          <cell r="E82" t="str">
            <v>M3</v>
          </cell>
          <cell r="F82">
            <v>4041</v>
          </cell>
          <cell r="G82">
            <v>24246</v>
          </cell>
        </row>
        <row r="83">
          <cell r="A83" t="str">
            <v>b</v>
          </cell>
          <cell r="B83" t="str">
            <v>되메우기및다짐</v>
          </cell>
          <cell r="C83" t="str">
            <v>(인력30%+백호우70%)</v>
          </cell>
          <cell r="D83">
            <v>36537</v>
          </cell>
          <cell r="E83" t="str">
            <v>M3</v>
          </cell>
          <cell r="F83">
            <v>4075</v>
          </cell>
          <cell r="G83">
            <v>148888275</v>
          </cell>
        </row>
        <row r="84">
          <cell r="A84" t="str">
            <v>2.02</v>
          </cell>
          <cell r="B84" t="str">
            <v>측    구    공</v>
          </cell>
          <cell r="F84">
            <v>0</v>
          </cell>
        </row>
        <row r="85">
          <cell r="A85" t="str">
            <v>a</v>
          </cell>
          <cell r="B85" t="str">
            <v>보차도경계석 설치</v>
          </cell>
          <cell r="C85" t="str">
            <v>(250x300(100)x1000)</v>
          </cell>
          <cell r="D85">
            <v>9527</v>
          </cell>
          <cell r="E85" t="str">
            <v>M</v>
          </cell>
          <cell r="F85">
            <v>27468</v>
          </cell>
          <cell r="G85">
            <v>261687636</v>
          </cell>
        </row>
        <row r="86">
          <cell r="A86" t="str">
            <v>b</v>
          </cell>
          <cell r="B86" t="str">
            <v>L 형측구</v>
          </cell>
          <cell r="C86" t="str">
            <v>(형식-3, H=1.15 M)</v>
          </cell>
          <cell r="D86">
            <v>437</v>
          </cell>
          <cell r="E86" t="str">
            <v>M</v>
          </cell>
          <cell r="F86">
            <v>58546</v>
          </cell>
          <cell r="G86">
            <v>25584602</v>
          </cell>
        </row>
        <row r="87">
          <cell r="A87" t="str">
            <v>c</v>
          </cell>
          <cell r="B87" t="str">
            <v>V 형측구</v>
          </cell>
          <cell r="C87" t="str">
            <v>(0.86x0.5)</v>
          </cell>
          <cell r="D87">
            <v>90</v>
          </cell>
          <cell r="E87" t="str">
            <v>M</v>
          </cell>
          <cell r="F87">
            <v>84631</v>
          </cell>
          <cell r="G87">
            <v>7616790</v>
          </cell>
        </row>
        <row r="88">
          <cell r="A88" t="str">
            <v>d</v>
          </cell>
          <cell r="B88" t="str">
            <v>U 형측구</v>
          </cell>
          <cell r="C88" t="str">
            <v>(0.6x0.6)</v>
          </cell>
          <cell r="D88">
            <v>36</v>
          </cell>
          <cell r="E88" t="str">
            <v>M</v>
          </cell>
          <cell r="F88">
            <v>59049</v>
          </cell>
          <cell r="G88">
            <v>2125764</v>
          </cell>
        </row>
        <row r="89">
          <cell r="A89" t="str">
            <v>e</v>
          </cell>
          <cell r="B89" t="str">
            <v>산마루측구</v>
          </cell>
          <cell r="C89" t="str">
            <v>(PE-반월관)</v>
          </cell>
          <cell r="D89">
            <v>280</v>
          </cell>
          <cell r="E89" t="str">
            <v>M</v>
          </cell>
          <cell r="F89">
            <v>18171</v>
          </cell>
          <cell r="G89">
            <v>5087880</v>
          </cell>
        </row>
        <row r="90">
          <cell r="A90" t="str">
            <v>f</v>
          </cell>
          <cell r="B90" t="str">
            <v>녹지대측구</v>
          </cell>
          <cell r="C90" t="str">
            <v>(중분대)</v>
          </cell>
          <cell r="D90">
            <v>2848</v>
          </cell>
          <cell r="E90" t="str">
            <v>M</v>
          </cell>
          <cell r="F90">
            <v>51470</v>
          </cell>
          <cell r="G90">
            <v>146586560</v>
          </cell>
        </row>
        <row r="91">
          <cell r="A91" t="str">
            <v>g</v>
          </cell>
          <cell r="B91" t="str">
            <v>측구터파기</v>
          </cell>
          <cell r="C91" t="str">
            <v>(토  사)</v>
          </cell>
          <cell r="D91">
            <v>1124</v>
          </cell>
          <cell r="E91" t="str">
            <v>M3</v>
          </cell>
          <cell r="F91">
            <v>2373</v>
          </cell>
          <cell r="G91">
            <v>2667252</v>
          </cell>
        </row>
        <row r="92">
          <cell r="A92" t="str">
            <v>h</v>
          </cell>
          <cell r="B92" t="str">
            <v>되메우기</v>
          </cell>
          <cell r="C92" t="str">
            <v>(인  력)</v>
          </cell>
          <cell r="D92">
            <v>4975</v>
          </cell>
          <cell r="E92" t="str">
            <v>M3</v>
          </cell>
          <cell r="F92">
            <v>3332</v>
          </cell>
          <cell r="G92">
            <v>16576700</v>
          </cell>
        </row>
        <row r="93">
          <cell r="A93" t="str">
            <v>2.03</v>
          </cell>
          <cell r="B93" t="str">
            <v>맹암거설치</v>
          </cell>
          <cell r="C93" t="str">
            <v>(형식-1, 토사구간)</v>
          </cell>
          <cell r="D93">
            <v>3442</v>
          </cell>
          <cell r="E93" t="str">
            <v>M</v>
          </cell>
          <cell r="F93">
            <v>8363</v>
          </cell>
          <cell r="G93">
            <v>28785446</v>
          </cell>
        </row>
        <row r="94">
          <cell r="A94" t="str">
            <v>2.04</v>
          </cell>
          <cell r="B94" t="str">
            <v>배  수  관  공</v>
          </cell>
          <cell r="F94">
            <v>0</v>
          </cell>
        </row>
        <row r="95">
          <cell r="A95" t="str">
            <v>a</v>
          </cell>
          <cell r="B95" t="str">
            <v>횡배수관부설</v>
          </cell>
          <cell r="C95" t="str">
            <v>(V.R 관)</v>
          </cell>
          <cell r="F95">
            <v>0</v>
          </cell>
        </row>
        <row r="96">
          <cell r="A96" t="str">
            <v>-1</v>
          </cell>
          <cell r="B96" t="str">
            <v>횡배수관부설</v>
          </cell>
          <cell r="C96" t="str">
            <v>(D= 300 m/m)</v>
          </cell>
          <cell r="D96">
            <v>120</v>
          </cell>
          <cell r="E96" t="str">
            <v>M</v>
          </cell>
          <cell r="F96">
            <v>28689</v>
          </cell>
          <cell r="G96">
            <v>3442680</v>
          </cell>
        </row>
        <row r="97">
          <cell r="A97" t="str">
            <v>-2</v>
          </cell>
          <cell r="B97" t="str">
            <v>횡배수관부설</v>
          </cell>
          <cell r="C97" t="str">
            <v>(D= 600 m/m)</v>
          </cell>
          <cell r="D97">
            <v>55</v>
          </cell>
          <cell r="E97" t="str">
            <v>M</v>
          </cell>
          <cell r="F97">
            <v>55404</v>
          </cell>
          <cell r="G97">
            <v>3047220</v>
          </cell>
        </row>
        <row r="98">
          <cell r="A98" t="str">
            <v>-3</v>
          </cell>
          <cell r="B98" t="str">
            <v>횡배수관부설</v>
          </cell>
          <cell r="C98" t="str">
            <v>(D= 800 m/m)</v>
          </cell>
          <cell r="D98">
            <v>387</v>
          </cell>
          <cell r="E98" t="str">
            <v>M</v>
          </cell>
          <cell r="F98">
            <v>76807</v>
          </cell>
          <cell r="G98">
            <v>29724309</v>
          </cell>
        </row>
        <row r="99">
          <cell r="A99" t="str">
            <v>-4</v>
          </cell>
          <cell r="B99" t="str">
            <v>횡배수관부설</v>
          </cell>
          <cell r="C99" t="str">
            <v>(D= 1000 m/m)</v>
          </cell>
          <cell r="D99">
            <v>235</v>
          </cell>
          <cell r="E99" t="str">
            <v>M</v>
          </cell>
          <cell r="F99">
            <v>101532</v>
          </cell>
          <cell r="G99">
            <v>23860020</v>
          </cell>
        </row>
        <row r="100">
          <cell r="A100" t="str">
            <v>b</v>
          </cell>
          <cell r="B100" t="str">
            <v>날 개 벽</v>
          </cell>
          <cell r="F100">
            <v>0</v>
          </cell>
        </row>
        <row r="101">
          <cell r="A101" t="str">
            <v>-1</v>
          </cell>
          <cell r="B101" t="str">
            <v>콘크리트타설</v>
          </cell>
          <cell r="C101" t="str">
            <v>(소형 VIB 포함)</v>
          </cell>
          <cell r="D101">
            <v>92</v>
          </cell>
          <cell r="E101" t="str">
            <v>M3</v>
          </cell>
          <cell r="F101">
            <v>29264</v>
          </cell>
          <cell r="G101">
            <v>2692288</v>
          </cell>
        </row>
        <row r="102">
          <cell r="A102" t="str">
            <v>-2</v>
          </cell>
          <cell r="B102" t="str">
            <v>합판거푸집</v>
          </cell>
          <cell r="C102" t="str">
            <v>(소형 3 회)</v>
          </cell>
          <cell r="D102">
            <v>432</v>
          </cell>
          <cell r="E102" t="str">
            <v>M2</v>
          </cell>
          <cell r="F102">
            <v>22442</v>
          </cell>
          <cell r="G102">
            <v>9694944</v>
          </cell>
        </row>
        <row r="103">
          <cell r="A103" t="str">
            <v>c</v>
          </cell>
          <cell r="B103" t="str">
            <v>수로보호공</v>
          </cell>
          <cell r="F103">
            <v>0</v>
          </cell>
        </row>
        <row r="104">
          <cell r="A104" t="str">
            <v>-1</v>
          </cell>
          <cell r="B104" t="str">
            <v>콘크리트타설</v>
          </cell>
          <cell r="C104" t="str">
            <v>(소형 VIB 포함)</v>
          </cell>
          <cell r="D104">
            <v>5</v>
          </cell>
          <cell r="E104" t="str">
            <v>M3</v>
          </cell>
          <cell r="F104">
            <v>29264</v>
          </cell>
          <cell r="G104">
            <v>146320</v>
          </cell>
        </row>
        <row r="105">
          <cell r="A105" t="str">
            <v>-2</v>
          </cell>
          <cell r="B105" t="str">
            <v>합판거푸집</v>
          </cell>
          <cell r="C105" t="str">
            <v>(소형 4 회)</v>
          </cell>
          <cell r="D105">
            <v>7</v>
          </cell>
          <cell r="E105" t="str">
            <v>M2</v>
          </cell>
          <cell r="F105">
            <v>19326</v>
          </cell>
          <cell r="G105">
            <v>135282</v>
          </cell>
        </row>
        <row r="106">
          <cell r="A106" t="str">
            <v>c</v>
          </cell>
          <cell r="B106" t="str">
            <v>관보호공</v>
          </cell>
          <cell r="F106">
            <v>0</v>
          </cell>
        </row>
        <row r="107">
          <cell r="A107" t="str">
            <v>-1</v>
          </cell>
          <cell r="B107" t="str">
            <v>콘크리트타설</v>
          </cell>
          <cell r="C107" t="str">
            <v>(소형 VIB 포함)</v>
          </cell>
          <cell r="D107">
            <v>50</v>
          </cell>
          <cell r="E107" t="str">
            <v>M3</v>
          </cell>
          <cell r="F107">
            <v>29264</v>
          </cell>
          <cell r="G107">
            <v>1463200</v>
          </cell>
        </row>
        <row r="108">
          <cell r="A108" t="str">
            <v>-2</v>
          </cell>
          <cell r="B108" t="str">
            <v>합판거푸집</v>
          </cell>
          <cell r="C108" t="str">
            <v>(소형 6 회)</v>
          </cell>
          <cell r="D108">
            <v>135</v>
          </cell>
          <cell r="E108" t="str">
            <v>M2</v>
          </cell>
          <cell r="F108">
            <v>15996</v>
          </cell>
          <cell r="G108">
            <v>2159460</v>
          </cell>
        </row>
        <row r="109">
          <cell r="A109" t="str">
            <v>d</v>
          </cell>
          <cell r="B109" t="str">
            <v>관보호공</v>
          </cell>
          <cell r="F109">
            <v>0</v>
          </cell>
        </row>
        <row r="110">
          <cell r="A110" t="str">
            <v>-1</v>
          </cell>
          <cell r="B110" t="str">
            <v>콘크리트타설</v>
          </cell>
          <cell r="C110" t="str">
            <v>(소형 VIB 포함)</v>
          </cell>
          <cell r="D110">
            <v>9</v>
          </cell>
          <cell r="E110" t="str">
            <v>M3</v>
          </cell>
          <cell r="F110">
            <v>29264</v>
          </cell>
          <cell r="G110">
            <v>263376</v>
          </cell>
        </row>
        <row r="111">
          <cell r="A111" t="str">
            <v>-2</v>
          </cell>
          <cell r="B111" t="str">
            <v>합판거푸집</v>
          </cell>
          <cell r="C111" t="str">
            <v>(소형 6 회)</v>
          </cell>
          <cell r="D111">
            <v>71</v>
          </cell>
          <cell r="E111" t="str">
            <v>M2</v>
          </cell>
          <cell r="F111">
            <v>15996</v>
          </cell>
          <cell r="G111">
            <v>1135716</v>
          </cell>
        </row>
        <row r="112">
          <cell r="A112" t="str">
            <v>-3</v>
          </cell>
          <cell r="B112" t="str">
            <v>철근가공조립</v>
          </cell>
          <cell r="C112" t="str">
            <v>(간 단)</v>
          </cell>
          <cell r="D112">
            <v>0.56000000000000005</v>
          </cell>
          <cell r="E112" t="str">
            <v>Ton</v>
          </cell>
          <cell r="F112">
            <v>292637</v>
          </cell>
          <cell r="G112">
            <v>163876</v>
          </cell>
        </row>
        <row r="113">
          <cell r="A113" t="str">
            <v>2.05</v>
          </cell>
          <cell r="B113" t="str">
            <v>종배수관부설</v>
          </cell>
          <cell r="C113" t="str">
            <v>(V.R 관)</v>
          </cell>
          <cell r="F113">
            <v>0</v>
          </cell>
        </row>
        <row r="114">
          <cell r="A114" t="str">
            <v>a</v>
          </cell>
          <cell r="F114">
            <v>0</v>
          </cell>
        </row>
        <row r="115">
          <cell r="A115" t="str">
            <v>-1</v>
          </cell>
          <cell r="B115" t="str">
            <v>종배수관부설</v>
          </cell>
          <cell r="C115" t="str">
            <v>(D= 600 m/m)</v>
          </cell>
          <cell r="D115">
            <v>334</v>
          </cell>
          <cell r="E115" t="str">
            <v>M</v>
          </cell>
          <cell r="F115">
            <v>49764</v>
          </cell>
          <cell r="G115">
            <v>16621176</v>
          </cell>
        </row>
        <row r="116">
          <cell r="A116" t="str">
            <v>-2</v>
          </cell>
          <cell r="B116" t="str">
            <v>종배수관부설</v>
          </cell>
          <cell r="C116" t="str">
            <v>(D=1000 m/m)</v>
          </cell>
          <cell r="D116">
            <v>15</v>
          </cell>
          <cell r="E116" t="str">
            <v>M</v>
          </cell>
          <cell r="F116">
            <v>95754</v>
          </cell>
          <cell r="G116">
            <v>1436310</v>
          </cell>
        </row>
        <row r="117">
          <cell r="A117" t="str">
            <v>b</v>
          </cell>
          <cell r="B117" t="str">
            <v>종배수관면벽</v>
          </cell>
          <cell r="F117">
            <v>0</v>
          </cell>
        </row>
        <row r="118">
          <cell r="A118" t="str">
            <v>-1</v>
          </cell>
          <cell r="B118" t="str">
            <v>콘크리트타설</v>
          </cell>
          <cell r="C118" t="str">
            <v>(소형 VIB 제외)</v>
          </cell>
          <cell r="D118">
            <v>17</v>
          </cell>
          <cell r="E118" t="str">
            <v>M3</v>
          </cell>
          <cell r="F118">
            <v>28762</v>
          </cell>
          <cell r="G118">
            <v>488954</v>
          </cell>
        </row>
        <row r="119">
          <cell r="A119" t="str">
            <v>-2</v>
          </cell>
          <cell r="B119" t="str">
            <v>합판거푸집</v>
          </cell>
          <cell r="C119" t="str">
            <v>(소형 4 회)</v>
          </cell>
          <cell r="D119">
            <v>249</v>
          </cell>
          <cell r="E119" t="str">
            <v>M2</v>
          </cell>
          <cell r="F119">
            <v>19326</v>
          </cell>
          <cell r="G119">
            <v>4812174</v>
          </cell>
        </row>
        <row r="120">
          <cell r="A120" t="str">
            <v>2.06</v>
          </cell>
          <cell r="B120" t="str">
            <v>집 수 정</v>
          </cell>
          <cell r="F120">
            <v>0</v>
          </cell>
        </row>
        <row r="121">
          <cell r="A121" t="str">
            <v>a</v>
          </cell>
          <cell r="B121" t="str">
            <v>콘크리트타설</v>
          </cell>
          <cell r="C121" t="str">
            <v>(무근 VIB 포함)</v>
          </cell>
          <cell r="D121">
            <v>18</v>
          </cell>
          <cell r="E121" t="str">
            <v>M3</v>
          </cell>
          <cell r="F121">
            <v>18476</v>
          </cell>
          <cell r="G121">
            <v>332568</v>
          </cell>
        </row>
        <row r="122">
          <cell r="A122" t="str">
            <v>b</v>
          </cell>
          <cell r="B122" t="str">
            <v>합판거푸집</v>
          </cell>
          <cell r="C122" t="str">
            <v>(4 회)</v>
          </cell>
          <cell r="D122">
            <v>151</v>
          </cell>
          <cell r="E122" t="str">
            <v>M2</v>
          </cell>
          <cell r="F122">
            <v>16311</v>
          </cell>
          <cell r="G122">
            <v>2462961</v>
          </cell>
        </row>
        <row r="123">
          <cell r="A123" t="str">
            <v>c</v>
          </cell>
          <cell r="B123" t="str">
            <v>사다리 설치</v>
          </cell>
          <cell r="C123" t="str">
            <v>(스텐레스)</v>
          </cell>
          <cell r="D123">
            <v>63</v>
          </cell>
          <cell r="E123" t="str">
            <v>EA</v>
          </cell>
          <cell r="F123">
            <v>2222</v>
          </cell>
          <cell r="G123">
            <v>139986</v>
          </cell>
        </row>
        <row r="124">
          <cell r="A124" t="str">
            <v>2.07</v>
          </cell>
          <cell r="B124" t="str">
            <v>암  거  공</v>
          </cell>
          <cell r="F124">
            <v>0</v>
          </cell>
        </row>
        <row r="125">
          <cell r="A125" t="str">
            <v>a</v>
          </cell>
          <cell r="B125" t="str">
            <v>콘크리트타설</v>
          </cell>
          <cell r="F125">
            <v>0</v>
          </cell>
        </row>
        <row r="126">
          <cell r="A126" t="str">
            <v>-1</v>
          </cell>
          <cell r="B126" t="str">
            <v>콘크리트타설</v>
          </cell>
          <cell r="C126" t="str">
            <v>(철근 펌프카)</v>
          </cell>
          <cell r="D126">
            <v>4515</v>
          </cell>
          <cell r="E126" t="str">
            <v>M3</v>
          </cell>
          <cell r="F126">
            <v>10488</v>
          </cell>
          <cell r="G126">
            <v>47353320</v>
          </cell>
        </row>
        <row r="127">
          <cell r="A127" t="str">
            <v>-2</v>
          </cell>
          <cell r="B127" t="str">
            <v>콘크리트타설</v>
          </cell>
          <cell r="C127" t="str">
            <v>(철근 VIB 포함)</v>
          </cell>
          <cell r="D127">
            <v>24</v>
          </cell>
          <cell r="E127" t="str">
            <v>M3</v>
          </cell>
          <cell r="F127">
            <v>20625</v>
          </cell>
          <cell r="G127">
            <v>495000</v>
          </cell>
        </row>
        <row r="128">
          <cell r="A128" t="str">
            <v>-3</v>
          </cell>
          <cell r="B128" t="str">
            <v>콘크리트타설</v>
          </cell>
          <cell r="C128" t="str">
            <v>(무근 VIB 제외)</v>
          </cell>
          <cell r="D128">
            <v>405</v>
          </cell>
          <cell r="E128" t="str">
            <v>M3</v>
          </cell>
          <cell r="F128">
            <v>18226</v>
          </cell>
          <cell r="G128">
            <v>7381530</v>
          </cell>
        </row>
        <row r="129">
          <cell r="A129" t="str">
            <v>b</v>
          </cell>
          <cell r="B129" t="str">
            <v>거  푸  집</v>
          </cell>
          <cell r="F129">
            <v>0</v>
          </cell>
        </row>
        <row r="130">
          <cell r="A130" t="str">
            <v>-1</v>
          </cell>
          <cell r="B130" t="str">
            <v>합판거푸집</v>
          </cell>
          <cell r="C130" t="str">
            <v>(3 회)</v>
          </cell>
          <cell r="D130">
            <v>4782</v>
          </cell>
          <cell r="E130" t="str">
            <v>M2</v>
          </cell>
          <cell r="F130">
            <v>18891</v>
          </cell>
          <cell r="G130">
            <v>90336762</v>
          </cell>
        </row>
        <row r="131">
          <cell r="A131" t="str">
            <v>-2</v>
          </cell>
          <cell r="B131" t="str">
            <v>합판거푸집</v>
          </cell>
          <cell r="C131" t="str">
            <v>(4 회)</v>
          </cell>
          <cell r="D131">
            <v>2794</v>
          </cell>
          <cell r="E131" t="str">
            <v>M2</v>
          </cell>
          <cell r="F131">
            <v>16311</v>
          </cell>
          <cell r="G131">
            <v>45572934</v>
          </cell>
        </row>
        <row r="132">
          <cell r="A132" t="str">
            <v>-3</v>
          </cell>
          <cell r="B132" t="str">
            <v>합판거푸집</v>
          </cell>
          <cell r="C132" t="str">
            <v>(6 회)</v>
          </cell>
          <cell r="D132">
            <v>52</v>
          </cell>
          <cell r="E132" t="str">
            <v>M2</v>
          </cell>
          <cell r="F132">
            <v>13583</v>
          </cell>
          <cell r="G132">
            <v>706316</v>
          </cell>
        </row>
        <row r="133">
          <cell r="A133" t="str">
            <v>-4</v>
          </cell>
          <cell r="B133" t="str">
            <v>문양거푸집</v>
          </cell>
          <cell r="C133" t="str">
            <v>(문양스치로폴 0∼7M)</v>
          </cell>
          <cell r="D133">
            <v>239</v>
          </cell>
          <cell r="E133" t="str">
            <v>M2</v>
          </cell>
          <cell r="F133">
            <v>22052</v>
          </cell>
          <cell r="G133">
            <v>5270428</v>
          </cell>
        </row>
        <row r="134">
          <cell r="A134" t="str">
            <v>c</v>
          </cell>
          <cell r="B134" t="str">
            <v>스페이서 설치</v>
          </cell>
          <cell r="F134">
            <v>0</v>
          </cell>
        </row>
        <row r="135">
          <cell r="A135" t="str">
            <v>-1</v>
          </cell>
          <cell r="B135" t="str">
            <v>스페이서 설치</v>
          </cell>
          <cell r="C135" t="str">
            <v>(벽체용)</v>
          </cell>
          <cell r="D135">
            <v>5106</v>
          </cell>
          <cell r="E135" t="str">
            <v>M2</v>
          </cell>
          <cell r="F135">
            <v>270</v>
          </cell>
          <cell r="G135">
            <v>1378620</v>
          </cell>
        </row>
        <row r="136">
          <cell r="A136" t="str">
            <v>-2</v>
          </cell>
          <cell r="B136" t="str">
            <v>스페이서 설치</v>
          </cell>
          <cell r="C136" t="str">
            <v>(슬라브및기초용)</v>
          </cell>
          <cell r="D136">
            <v>6970</v>
          </cell>
          <cell r="E136" t="str">
            <v>M2</v>
          </cell>
          <cell r="F136">
            <v>92</v>
          </cell>
          <cell r="G136">
            <v>641240</v>
          </cell>
        </row>
        <row r="137">
          <cell r="A137" t="str">
            <v>d</v>
          </cell>
          <cell r="B137" t="str">
            <v>철근가공조립</v>
          </cell>
          <cell r="C137" t="str">
            <v>(복 잡)</v>
          </cell>
          <cell r="D137">
            <v>697.70799999999997</v>
          </cell>
          <cell r="E137" t="str">
            <v>Ton</v>
          </cell>
          <cell r="F137">
            <v>361279</v>
          </cell>
          <cell r="G137">
            <v>252067248</v>
          </cell>
        </row>
        <row r="138">
          <cell r="A138" t="str">
            <v>e</v>
          </cell>
          <cell r="B138" t="str">
            <v>아스팔트 방수</v>
          </cell>
          <cell r="C138" t="str">
            <v>(2 회)</v>
          </cell>
          <cell r="D138">
            <v>5705</v>
          </cell>
          <cell r="E138" t="str">
            <v>M2</v>
          </cell>
          <cell r="F138">
            <v>4605</v>
          </cell>
          <cell r="G138">
            <v>26271525</v>
          </cell>
        </row>
        <row r="139">
          <cell r="A139" t="str">
            <v>f</v>
          </cell>
          <cell r="B139" t="str">
            <v>강관비계</v>
          </cell>
          <cell r="C139" t="str">
            <v>(0∼30 M)</v>
          </cell>
          <cell r="D139">
            <v>3319</v>
          </cell>
          <cell r="E139" t="str">
            <v>M2</v>
          </cell>
          <cell r="F139">
            <v>7603</v>
          </cell>
          <cell r="G139">
            <v>25234357</v>
          </cell>
        </row>
        <row r="140">
          <cell r="A140" t="str">
            <v>g</v>
          </cell>
          <cell r="B140" t="str">
            <v>강관동바리</v>
          </cell>
          <cell r="C140" t="str">
            <v>(암거용)</v>
          </cell>
          <cell r="D140">
            <v>7295</v>
          </cell>
          <cell r="E140" t="str">
            <v>공M3</v>
          </cell>
          <cell r="F140">
            <v>6199</v>
          </cell>
          <cell r="G140">
            <v>45221705</v>
          </cell>
        </row>
        <row r="141">
          <cell r="A141" t="str">
            <v>h</v>
          </cell>
          <cell r="B141" t="str">
            <v>기초잡석깔기</v>
          </cell>
          <cell r="C141" t="str">
            <v>(동상방지층재)</v>
          </cell>
          <cell r="D141">
            <v>2691</v>
          </cell>
          <cell r="E141" t="str">
            <v>M3</v>
          </cell>
          <cell r="F141">
            <v>27563</v>
          </cell>
          <cell r="G141">
            <v>74172033</v>
          </cell>
        </row>
        <row r="142">
          <cell r="A142" t="str">
            <v>i</v>
          </cell>
          <cell r="B142" t="str">
            <v>NOTCH 설치</v>
          </cell>
          <cell r="D142">
            <v>66</v>
          </cell>
          <cell r="E142" t="str">
            <v>M</v>
          </cell>
          <cell r="F142">
            <v>2716</v>
          </cell>
          <cell r="G142">
            <v>179256</v>
          </cell>
        </row>
        <row r="143">
          <cell r="A143" t="str">
            <v>j</v>
          </cell>
          <cell r="B143" t="str">
            <v>지수판설치</v>
          </cell>
          <cell r="C143" t="str">
            <v>(200x5 m/m)</v>
          </cell>
          <cell r="D143">
            <v>392</v>
          </cell>
          <cell r="E143" t="str">
            <v>M</v>
          </cell>
          <cell r="F143">
            <v>25999</v>
          </cell>
          <cell r="G143">
            <v>10191608</v>
          </cell>
        </row>
        <row r="144">
          <cell r="A144" t="str">
            <v>k</v>
          </cell>
          <cell r="B144" t="str">
            <v>수팽창 지수제</v>
          </cell>
          <cell r="D144">
            <v>1773</v>
          </cell>
          <cell r="E144" t="str">
            <v>M</v>
          </cell>
          <cell r="F144">
            <v>2487</v>
          </cell>
          <cell r="G144">
            <v>4409451</v>
          </cell>
        </row>
        <row r="145">
          <cell r="A145" t="str">
            <v>l</v>
          </cell>
          <cell r="B145" t="str">
            <v>쉬이트방수</v>
          </cell>
          <cell r="C145" t="str">
            <v>(T=2.0 m/m)</v>
          </cell>
          <cell r="D145">
            <v>0.2</v>
          </cell>
          <cell r="E145" t="str">
            <v>M2</v>
          </cell>
          <cell r="F145">
            <v>10970</v>
          </cell>
          <cell r="G145">
            <v>2194</v>
          </cell>
        </row>
        <row r="146">
          <cell r="A146" t="str">
            <v>m</v>
          </cell>
          <cell r="B146" t="str">
            <v>다웰바 설치</v>
          </cell>
          <cell r="C146" t="str">
            <v>(D=25 m/m, L=600)</v>
          </cell>
          <cell r="D146">
            <v>1319</v>
          </cell>
          <cell r="E146" t="str">
            <v>EA</v>
          </cell>
          <cell r="F146">
            <v>8669</v>
          </cell>
          <cell r="G146">
            <v>11434411</v>
          </cell>
        </row>
        <row r="147">
          <cell r="A147" t="str">
            <v>n</v>
          </cell>
          <cell r="B147" t="str">
            <v>시공이음면정리</v>
          </cell>
          <cell r="D147">
            <v>292</v>
          </cell>
          <cell r="E147" t="str">
            <v>M2</v>
          </cell>
          <cell r="F147">
            <v>685</v>
          </cell>
          <cell r="G147">
            <v>200020</v>
          </cell>
        </row>
        <row r="148">
          <cell r="A148" t="str">
            <v>o</v>
          </cell>
          <cell r="B148" t="str">
            <v>폴리우레탄실란트채움</v>
          </cell>
          <cell r="C148" t="str">
            <v>(25x20)</v>
          </cell>
          <cell r="D148">
            <v>425</v>
          </cell>
          <cell r="E148" t="str">
            <v>M</v>
          </cell>
          <cell r="F148">
            <v>3652</v>
          </cell>
          <cell r="G148">
            <v>1552100</v>
          </cell>
        </row>
        <row r="149">
          <cell r="A149" t="str">
            <v>p</v>
          </cell>
          <cell r="F149">
            <v>0</v>
          </cell>
        </row>
        <row r="150">
          <cell r="A150" t="str">
            <v>-1</v>
          </cell>
          <cell r="B150" t="str">
            <v>스치로폴설치</v>
          </cell>
          <cell r="C150" t="str">
            <v>(T=20 m/m)</v>
          </cell>
          <cell r="D150">
            <v>507</v>
          </cell>
          <cell r="E150" t="str">
            <v>M2</v>
          </cell>
          <cell r="F150">
            <v>1039</v>
          </cell>
          <cell r="G150">
            <v>526773</v>
          </cell>
        </row>
        <row r="151">
          <cell r="A151" t="str">
            <v>-2</v>
          </cell>
          <cell r="B151" t="str">
            <v>스치로폴설치</v>
          </cell>
          <cell r="C151" t="str">
            <v>(T=10 m/m)</v>
          </cell>
          <cell r="D151">
            <v>132</v>
          </cell>
          <cell r="E151" t="str">
            <v>M2</v>
          </cell>
          <cell r="F151">
            <v>519</v>
          </cell>
          <cell r="G151">
            <v>68508</v>
          </cell>
        </row>
        <row r="152">
          <cell r="A152" t="str">
            <v>q</v>
          </cell>
          <cell r="F152">
            <v>0</v>
          </cell>
        </row>
        <row r="153">
          <cell r="A153" t="str">
            <v>-1</v>
          </cell>
          <cell r="B153" t="str">
            <v>PVC PIPE 설치</v>
          </cell>
          <cell r="C153" t="str">
            <v>(D= 50 m/m)</v>
          </cell>
          <cell r="D153">
            <v>69</v>
          </cell>
          <cell r="E153" t="str">
            <v>M</v>
          </cell>
          <cell r="F153">
            <v>1630</v>
          </cell>
          <cell r="G153">
            <v>112470</v>
          </cell>
        </row>
        <row r="154">
          <cell r="A154" t="str">
            <v>-2</v>
          </cell>
          <cell r="B154" t="str">
            <v>PVC PIPE 설치</v>
          </cell>
          <cell r="C154" t="str">
            <v>(D= 30 m/m)</v>
          </cell>
          <cell r="D154">
            <v>184</v>
          </cell>
          <cell r="E154" t="str">
            <v>M</v>
          </cell>
          <cell r="F154">
            <v>819</v>
          </cell>
          <cell r="G154">
            <v>150696</v>
          </cell>
        </row>
        <row r="155">
          <cell r="A155" t="str">
            <v>r</v>
          </cell>
          <cell r="B155" t="str">
            <v>부직포설치</v>
          </cell>
          <cell r="C155" t="str">
            <v>(2.0 T/M)</v>
          </cell>
          <cell r="D155">
            <v>87</v>
          </cell>
          <cell r="E155" t="str">
            <v>M2</v>
          </cell>
          <cell r="F155">
            <v>1277</v>
          </cell>
          <cell r="G155">
            <v>111099</v>
          </cell>
        </row>
        <row r="156">
          <cell r="A156" t="str">
            <v>s</v>
          </cell>
          <cell r="B156" t="str">
            <v>사다리 설치</v>
          </cell>
          <cell r="C156" t="str">
            <v>(스텐레스)</v>
          </cell>
          <cell r="D156">
            <v>7</v>
          </cell>
          <cell r="E156" t="str">
            <v>EA</v>
          </cell>
          <cell r="F156">
            <v>2222</v>
          </cell>
          <cell r="G156">
            <v>15554</v>
          </cell>
        </row>
        <row r="157">
          <cell r="A157" t="str">
            <v>t</v>
          </cell>
          <cell r="B157" t="str">
            <v>뒷채움잡석</v>
          </cell>
          <cell r="C157" t="str">
            <v>(부설및다짐)</v>
          </cell>
          <cell r="D157">
            <v>4596</v>
          </cell>
          <cell r="E157" t="str">
            <v>M3</v>
          </cell>
          <cell r="F157">
            <v>10744</v>
          </cell>
          <cell r="G157">
            <v>49379424</v>
          </cell>
        </row>
        <row r="158">
          <cell r="A158" t="str">
            <v>u</v>
          </cell>
          <cell r="B158" t="str">
            <v>난간설치(차도용)</v>
          </cell>
          <cell r="C158" t="str">
            <v>(H=0.8 M)</v>
          </cell>
          <cell r="D158">
            <v>48</v>
          </cell>
          <cell r="E158" t="str">
            <v>M</v>
          </cell>
          <cell r="F158">
            <v>416186</v>
          </cell>
          <cell r="G158">
            <v>19976928</v>
          </cell>
        </row>
        <row r="159">
          <cell r="A159" t="str">
            <v>2.08</v>
          </cell>
          <cell r="B159" t="str">
            <v>맨  홀  공</v>
          </cell>
          <cell r="F159">
            <v>0</v>
          </cell>
        </row>
        <row r="160">
          <cell r="A160" t="str">
            <v>a</v>
          </cell>
          <cell r="B160" t="str">
            <v>콘크리트타설</v>
          </cell>
          <cell r="F160">
            <v>0</v>
          </cell>
        </row>
        <row r="161">
          <cell r="A161" t="str">
            <v>-1</v>
          </cell>
          <cell r="B161" t="str">
            <v>콘크리트타설</v>
          </cell>
          <cell r="C161" t="str">
            <v>(철근 VIB 포함)</v>
          </cell>
          <cell r="D161">
            <v>34</v>
          </cell>
          <cell r="E161" t="str">
            <v>M3</v>
          </cell>
          <cell r="F161">
            <v>20625</v>
          </cell>
          <cell r="G161">
            <v>701250</v>
          </cell>
        </row>
        <row r="162">
          <cell r="A162" t="str">
            <v>-2</v>
          </cell>
          <cell r="B162" t="str">
            <v>콘크리트타설</v>
          </cell>
          <cell r="C162" t="str">
            <v>(무근 VIB 포함)</v>
          </cell>
          <cell r="D162">
            <v>405</v>
          </cell>
          <cell r="E162" t="str">
            <v>M3</v>
          </cell>
          <cell r="F162">
            <v>18476</v>
          </cell>
          <cell r="G162">
            <v>7482780</v>
          </cell>
        </row>
        <row r="163">
          <cell r="A163" t="str">
            <v>b</v>
          </cell>
          <cell r="F163">
            <v>0</v>
          </cell>
        </row>
        <row r="164">
          <cell r="A164" t="str">
            <v>-1</v>
          </cell>
          <cell r="B164" t="str">
            <v>P.E 원형맨홀 거푸집</v>
          </cell>
          <cell r="C164" t="str">
            <v>(1호,Φ900m/m)</v>
          </cell>
          <cell r="D164">
            <v>181</v>
          </cell>
          <cell r="E164" t="str">
            <v>개소</v>
          </cell>
          <cell r="F164">
            <v>204243</v>
          </cell>
          <cell r="G164">
            <v>36967983</v>
          </cell>
        </row>
        <row r="165">
          <cell r="A165" t="str">
            <v>-2</v>
          </cell>
          <cell r="B165" t="str">
            <v>P.E 원형맨홀 거푸집</v>
          </cell>
          <cell r="C165" t="str">
            <v>(2호,Φ1200m/m)</v>
          </cell>
          <cell r="D165">
            <v>15</v>
          </cell>
          <cell r="E165" t="str">
            <v>개소</v>
          </cell>
          <cell r="F165">
            <v>254171</v>
          </cell>
          <cell r="G165">
            <v>3812565</v>
          </cell>
        </row>
        <row r="166">
          <cell r="A166" t="str">
            <v>c</v>
          </cell>
          <cell r="B166" t="str">
            <v>철근가공조립</v>
          </cell>
          <cell r="C166" t="str">
            <v>(보 통)</v>
          </cell>
          <cell r="D166">
            <v>6.8460000000000001</v>
          </cell>
          <cell r="E166" t="str">
            <v>Ton</v>
          </cell>
          <cell r="F166">
            <v>330357</v>
          </cell>
          <cell r="G166">
            <v>2261624</v>
          </cell>
        </row>
        <row r="167">
          <cell r="A167" t="str">
            <v>d</v>
          </cell>
          <cell r="B167" t="str">
            <v>사다리 설치</v>
          </cell>
          <cell r="C167" t="str">
            <v>(스텐레스)</v>
          </cell>
          <cell r="D167">
            <v>1389</v>
          </cell>
          <cell r="E167" t="str">
            <v>EA</v>
          </cell>
          <cell r="F167">
            <v>2222</v>
          </cell>
          <cell r="G167">
            <v>3086358</v>
          </cell>
        </row>
        <row r="168">
          <cell r="A168" t="str">
            <v>e</v>
          </cell>
          <cell r="B168" t="str">
            <v>몰  탈</v>
          </cell>
          <cell r="C168" t="str">
            <v>(1:3)</v>
          </cell>
          <cell r="D168">
            <v>1.1759999999999999</v>
          </cell>
          <cell r="E168" t="str">
            <v>M3</v>
          </cell>
          <cell r="F168">
            <v>58847</v>
          </cell>
          <cell r="G168">
            <v>69204</v>
          </cell>
        </row>
        <row r="169">
          <cell r="A169" t="str">
            <v>2.09</v>
          </cell>
          <cell r="B169" t="str">
            <v>우수받이공</v>
          </cell>
          <cell r="F169">
            <v>0</v>
          </cell>
        </row>
        <row r="170">
          <cell r="A170" t="str">
            <v>a</v>
          </cell>
          <cell r="B170" t="str">
            <v>콘크리트타설</v>
          </cell>
          <cell r="C170" t="str">
            <v>(무근 VIB 포함)</v>
          </cell>
          <cell r="D170">
            <v>159</v>
          </cell>
          <cell r="E170" t="str">
            <v>M3</v>
          </cell>
          <cell r="F170">
            <v>18476</v>
          </cell>
          <cell r="G170">
            <v>2937684</v>
          </cell>
        </row>
        <row r="171">
          <cell r="A171" t="str">
            <v>b</v>
          </cell>
          <cell r="B171" t="str">
            <v>합판거푸집</v>
          </cell>
          <cell r="C171" t="str">
            <v>(4 회)</v>
          </cell>
          <cell r="D171">
            <v>1918</v>
          </cell>
          <cell r="E171" t="str">
            <v>M2</v>
          </cell>
          <cell r="F171">
            <v>16311</v>
          </cell>
          <cell r="G171">
            <v>31284498</v>
          </cell>
        </row>
        <row r="172">
          <cell r="A172" t="str">
            <v>2.10</v>
          </cell>
          <cell r="B172" t="str">
            <v>우수받이 연결관부설</v>
          </cell>
          <cell r="C172" t="str">
            <v>(V.R 관:D 300m/m)</v>
          </cell>
          <cell r="D172">
            <v>1023</v>
          </cell>
          <cell r="E172" t="str">
            <v>M</v>
          </cell>
          <cell r="F172">
            <v>27909</v>
          </cell>
          <cell r="G172">
            <v>28550907</v>
          </cell>
        </row>
        <row r="173">
          <cell r="A173" t="str">
            <v>2.11</v>
          </cell>
          <cell r="B173" t="str">
            <v>증분대 우수받이공</v>
          </cell>
          <cell r="F173">
            <v>0</v>
          </cell>
        </row>
        <row r="174">
          <cell r="A174" t="str">
            <v>a</v>
          </cell>
          <cell r="B174" t="str">
            <v>콘크리트타설</v>
          </cell>
          <cell r="C174" t="str">
            <v>(무근 VIB 포함)</v>
          </cell>
          <cell r="D174">
            <v>10</v>
          </cell>
          <cell r="E174" t="str">
            <v>M3</v>
          </cell>
          <cell r="F174">
            <v>18476</v>
          </cell>
          <cell r="G174">
            <v>184760</v>
          </cell>
        </row>
        <row r="175">
          <cell r="A175" t="str">
            <v>b</v>
          </cell>
          <cell r="B175" t="str">
            <v>합판거푸집</v>
          </cell>
          <cell r="C175" t="str">
            <v>(4 회)</v>
          </cell>
          <cell r="D175">
            <v>122</v>
          </cell>
          <cell r="E175" t="str">
            <v>M2</v>
          </cell>
          <cell r="F175">
            <v>16311</v>
          </cell>
          <cell r="G175">
            <v>1989942</v>
          </cell>
        </row>
        <row r="176">
          <cell r="A176" t="str">
            <v>c</v>
          </cell>
          <cell r="B176" t="str">
            <v>철근가공조립</v>
          </cell>
          <cell r="C176" t="str">
            <v>(간 단)</v>
          </cell>
          <cell r="D176">
            <v>1.766</v>
          </cell>
          <cell r="E176" t="str">
            <v>Ton</v>
          </cell>
          <cell r="F176">
            <v>292637</v>
          </cell>
          <cell r="G176">
            <v>516796</v>
          </cell>
        </row>
        <row r="177">
          <cell r="A177" t="str">
            <v>2.12</v>
          </cell>
          <cell r="B177" t="str">
            <v>우수 종배수관</v>
          </cell>
          <cell r="F177">
            <v>0</v>
          </cell>
        </row>
        <row r="178">
          <cell r="A178" t="str">
            <v>a</v>
          </cell>
          <cell r="B178" t="str">
            <v>종배수관부설(우수)</v>
          </cell>
          <cell r="C178" t="str">
            <v>(V.R관: D 300 m/m)</v>
          </cell>
          <cell r="D178">
            <v>530</v>
          </cell>
          <cell r="E178" t="str">
            <v>M</v>
          </cell>
          <cell r="F178">
            <v>42510</v>
          </cell>
          <cell r="G178">
            <v>22530300</v>
          </cell>
        </row>
        <row r="179">
          <cell r="A179" t="str">
            <v>b</v>
          </cell>
          <cell r="B179" t="str">
            <v>종배수관부설(우수)</v>
          </cell>
          <cell r="C179" t="str">
            <v>(V.R관: D 500 m/m)</v>
          </cell>
          <cell r="D179">
            <v>720</v>
          </cell>
          <cell r="E179" t="str">
            <v>M</v>
          </cell>
          <cell r="F179">
            <v>45523</v>
          </cell>
          <cell r="G179">
            <v>32776560</v>
          </cell>
        </row>
        <row r="180">
          <cell r="A180" t="str">
            <v>c</v>
          </cell>
          <cell r="B180" t="str">
            <v>종배수관부설(우수)</v>
          </cell>
          <cell r="C180" t="str">
            <v>(V.R관: D 600 m/m)</v>
          </cell>
          <cell r="D180">
            <v>8105</v>
          </cell>
          <cell r="E180" t="str">
            <v>M</v>
          </cell>
          <cell r="F180">
            <v>58814</v>
          </cell>
          <cell r="G180">
            <v>476687470</v>
          </cell>
        </row>
        <row r="181">
          <cell r="A181" t="str">
            <v>2.13</v>
          </cell>
          <cell r="B181" t="str">
            <v>역 T형 옹벽</v>
          </cell>
          <cell r="F181">
            <v>0</v>
          </cell>
        </row>
        <row r="182">
          <cell r="A182" t="str">
            <v>a</v>
          </cell>
          <cell r="B182" t="str">
            <v>콘크리트타설</v>
          </cell>
          <cell r="F182">
            <v>0</v>
          </cell>
        </row>
        <row r="183">
          <cell r="A183" t="str">
            <v>-1</v>
          </cell>
          <cell r="B183" t="str">
            <v>콘크리트타설</v>
          </cell>
          <cell r="C183" t="str">
            <v>(철근 펌프카)</v>
          </cell>
          <cell r="D183">
            <v>313</v>
          </cell>
          <cell r="E183" t="str">
            <v>M3</v>
          </cell>
          <cell r="F183">
            <v>10488</v>
          </cell>
          <cell r="G183">
            <v>3282744</v>
          </cell>
        </row>
        <row r="184">
          <cell r="A184" t="str">
            <v>-2</v>
          </cell>
          <cell r="B184" t="str">
            <v>콘크리트타설</v>
          </cell>
          <cell r="C184" t="str">
            <v>(무근 VIB 제외)</v>
          </cell>
          <cell r="D184">
            <v>29</v>
          </cell>
          <cell r="E184" t="str">
            <v>M3</v>
          </cell>
          <cell r="F184">
            <v>18226</v>
          </cell>
          <cell r="G184">
            <v>528554</v>
          </cell>
        </row>
        <row r="185">
          <cell r="A185" t="str">
            <v>b</v>
          </cell>
          <cell r="B185" t="str">
            <v>거 푸 집</v>
          </cell>
          <cell r="F185">
            <v>0</v>
          </cell>
        </row>
        <row r="186">
          <cell r="A186" t="str">
            <v>-1</v>
          </cell>
          <cell r="B186" t="str">
            <v>합판거푸집</v>
          </cell>
          <cell r="C186" t="str">
            <v>(3 회)</v>
          </cell>
          <cell r="D186">
            <v>446</v>
          </cell>
          <cell r="E186" t="str">
            <v>M2</v>
          </cell>
          <cell r="F186">
            <v>18891</v>
          </cell>
          <cell r="G186">
            <v>8425386</v>
          </cell>
        </row>
        <row r="187">
          <cell r="A187" t="str">
            <v>-2</v>
          </cell>
          <cell r="B187" t="str">
            <v>합판거푸집</v>
          </cell>
          <cell r="C187" t="str">
            <v>(4 회)</v>
          </cell>
          <cell r="D187">
            <v>127</v>
          </cell>
          <cell r="E187" t="str">
            <v>M2</v>
          </cell>
          <cell r="F187">
            <v>16311</v>
          </cell>
          <cell r="G187">
            <v>2071497</v>
          </cell>
        </row>
        <row r="188">
          <cell r="A188" t="str">
            <v>-3</v>
          </cell>
          <cell r="B188" t="str">
            <v>문양거푸집</v>
          </cell>
          <cell r="C188" t="str">
            <v>(문양스치로폴 0∼7M)</v>
          </cell>
          <cell r="D188">
            <v>429</v>
          </cell>
          <cell r="E188" t="str">
            <v>M2</v>
          </cell>
          <cell r="F188">
            <v>22052</v>
          </cell>
          <cell r="G188">
            <v>9460308</v>
          </cell>
        </row>
        <row r="189">
          <cell r="A189" t="str">
            <v>c</v>
          </cell>
          <cell r="B189" t="str">
            <v>철근가공조립</v>
          </cell>
          <cell r="C189" t="str">
            <v>(보 통)</v>
          </cell>
          <cell r="D189">
            <v>27.428999999999998</v>
          </cell>
          <cell r="E189" t="str">
            <v>Ton</v>
          </cell>
          <cell r="F189">
            <v>330357</v>
          </cell>
          <cell r="G189">
            <v>9061362</v>
          </cell>
        </row>
        <row r="190">
          <cell r="A190" t="str">
            <v>d</v>
          </cell>
          <cell r="B190" t="str">
            <v>강관비계</v>
          </cell>
          <cell r="C190" t="str">
            <v>(0∼30 M)</v>
          </cell>
          <cell r="D190">
            <v>717</v>
          </cell>
          <cell r="E190" t="str">
            <v>M2</v>
          </cell>
          <cell r="F190">
            <v>7603</v>
          </cell>
          <cell r="G190">
            <v>5451351</v>
          </cell>
        </row>
        <row r="191">
          <cell r="A191" t="str">
            <v>e</v>
          </cell>
          <cell r="B191" t="str">
            <v>PVC PIPE 설치</v>
          </cell>
          <cell r="C191" t="str">
            <v>(Φ65 m/m)</v>
          </cell>
          <cell r="D191">
            <v>19</v>
          </cell>
          <cell r="E191" t="str">
            <v>M</v>
          </cell>
          <cell r="F191">
            <v>2401</v>
          </cell>
          <cell r="G191">
            <v>45619</v>
          </cell>
        </row>
        <row r="192">
          <cell r="A192" t="str">
            <v>f</v>
          </cell>
          <cell r="B192" t="str">
            <v>부직포설치</v>
          </cell>
          <cell r="C192" t="str">
            <v>(2.0 T/M)</v>
          </cell>
          <cell r="D192">
            <v>280</v>
          </cell>
          <cell r="E192" t="str">
            <v>M2</v>
          </cell>
          <cell r="F192">
            <v>1277</v>
          </cell>
          <cell r="G192">
            <v>357560</v>
          </cell>
        </row>
        <row r="193">
          <cell r="A193" t="str">
            <v>g</v>
          </cell>
          <cell r="B193" t="str">
            <v>뒷채움잡석</v>
          </cell>
          <cell r="C193" t="str">
            <v>(부설및다짐)</v>
          </cell>
          <cell r="D193">
            <v>39</v>
          </cell>
          <cell r="E193" t="str">
            <v>M3</v>
          </cell>
          <cell r="F193">
            <v>10744</v>
          </cell>
          <cell r="G193">
            <v>419016</v>
          </cell>
        </row>
        <row r="194">
          <cell r="A194" t="str">
            <v>h</v>
          </cell>
          <cell r="B194" t="str">
            <v>스치로폴설치</v>
          </cell>
          <cell r="C194" t="str">
            <v>(T=10 m/m)</v>
          </cell>
          <cell r="D194">
            <v>8</v>
          </cell>
          <cell r="E194" t="str">
            <v>M2</v>
          </cell>
          <cell r="F194">
            <v>519</v>
          </cell>
          <cell r="G194">
            <v>4152</v>
          </cell>
        </row>
        <row r="195">
          <cell r="A195" t="str">
            <v>i</v>
          </cell>
          <cell r="B195" t="str">
            <v>스페이서 설치</v>
          </cell>
          <cell r="C195" t="str">
            <v>(슬라브및기초용)</v>
          </cell>
          <cell r="D195">
            <v>3658</v>
          </cell>
          <cell r="E195" t="str">
            <v>M2</v>
          </cell>
          <cell r="F195">
            <v>92</v>
          </cell>
          <cell r="G195">
            <v>336536</v>
          </cell>
        </row>
        <row r="196">
          <cell r="A196" t="str">
            <v>j</v>
          </cell>
          <cell r="B196" t="str">
            <v>신축이음</v>
          </cell>
          <cell r="C196" t="str">
            <v>(옹벽용)</v>
          </cell>
          <cell r="D196">
            <v>19</v>
          </cell>
          <cell r="E196" t="str">
            <v>M</v>
          </cell>
          <cell r="F196">
            <v>5854</v>
          </cell>
          <cell r="G196">
            <v>111226</v>
          </cell>
        </row>
        <row r="197">
          <cell r="A197" t="str">
            <v>2.14</v>
          </cell>
          <cell r="B197" t="str">
            <v>보강벽옹벽</v>
          </cell>
          <cell r="F197">
            <v>0</v>
          </cell>
        </row>
        <row r="198">
          <cell r="A198" t="str">
            <v>a</v>
          </cell>
          <cell r="B198" t="str">
            <v>보강토 옹벽 설치</v>
          </cell>
          <cell r="F198">
            <v>0</v>
          </cell>
        </row>
        <row r="199">
          <cell r="A199" t="str">
            <v>-1</v>
          </cell>
          <cell r="B199" t="str">
            <v>판넬설치</v>
          </cell>
          <cell r="D199">
            <v>1634</v>
          </cell>
          <cell r="E199" t="str">
            <v>M2</v>
          </cell>
          <cell r="F199">
            <v>116543</v>
          </cell>
          <cell r="G199">
            <v>190431262</v>
          </cell>
        </row>
        <row r="200">
          <cell r="A200" t="str">
            <v>-2</v>
          </cell>
          <cell r="B200" t="str">
            <v>버팀목설치</v>
          </cell>
          <cell r="D200">
            <v>448</v>
          </cell>
          <cell r="E200" t="str">
            <v>M</v>
          </cell>
          <cell r="F200">
            <v>17260</v>
          </cell>
          <cell r="G200">
            <v>7732480</v>
          </cell>
        </row>
        <row r="201">
          <cell r="A201" t="str">
            <v>-3</v>
          </cell>
          <cell r="B201" t="str">
            <v>섬유보강재 50KN 설치</v>
          </cell>
          <cell r="D201">
            <v>34569</v>
          </cell>
          <cell r="E201" t="str">
            <v>M</v>
          </cell>
          <cell r="F201">
            <v>2157</v>
          </cell>
          <cell r="G201">
            <v>74565333</v>
          </cell>
        </row>
        <row r="202">
          <cell r="A202" t="str">
            <v>-4</v>
          </cell>
          <cell r="B202" t="str">
            <v>섬유보강재100KN 설치</v>
          </cell>
          <cell r="D202">
            <v>2040</v>
          </cell>
          <cell r="E202" t="str">
            <v>M</v>
          </cell>
          <cell r="F202">
            <v>3453</v>
          </cell>
          <cell r="G202">
            <v>7044120</v>
          </cell>
        </row>
        <row r="203">
          <cell r="A203" t="str">
            <v>-5</v>
          </cell>
          <cell r="B203" t="str">
            <v>보강토 규준틀설치</v>
          </cell>
          <cell r="D203">
            <v>448</v>
          </cell>
          <cell r="E203" t="str">
            <v>M</v>
          </cell>
          <cell r="F203">
            <v>8279</v>
          </cell>
          <cell r="G203">
            <v>3708992</v>
          </cell>
        </row>
        <row r="204">
          <cell r="A204" t="str">
            <v>-6</v>
          </cell>
          <cell r="B204" t="str">
            <v>CORNICE 설치</v>
          </cell>
          <cell r="D204">
            <v>452</v>
          </cell>
          <cell r="E204" t="str">
            <v>M</v>
          </cell>
          <cell r="F204">
            <v>20125</v>
          </cell>
          <cell r="G204">
            <v>9096500</v>
          </cell>
        </row>
        <row r="205">
          <cell r="A205" t="str">
            <v>b</v>
          </cell>
          <cell r="B205" t="str">
            <v>철근가공조립</v>
          </cell>
          <cell r="F205">
            <v>0</v>
          </cell>
        </row>
        <row r="206">
          <cell r="A206" t="str">
            <v>-1</v>
          </cell>
          <cell r="B206" t="str">
            <v>철근가공조립</v>
          </cell>
          <cell r="C206" t="str">
            <v>(간 단)</v>
          </cell>
          <cell r="D206">
            <v>6.7709999999999999</v>
          </cell>
          <cell r="E206" t="str">
            <v>Ton</v>
          </cell>
          <cell r="F206">
            <v>292637</v>
          </cell>
          <cell r="G206">
            <v>1981445</v>
          </cell>
        </row>
        <row r="207">
          <cell r="A207" t="str">
            <v>-2</v>
          </cell>
          <cell r="B207" t="str">
            <v>철근가공조립</v>
          </cell>
          <cell r="C207" t="str">
            <v>(보 통)</v>
          </cell>
          <cell r="D207">
            <v>39.22</v>
          </cell>
          <cell r="E207" t="str">
            <v>Ton</v>
          </cell>
          <cell r="F207">
            <v>330357</v>
          </cell>
          <cell r="G207">
            <v>12956601</v>
          </cell>
        </row>
        <row r="208">
          <cell r="A208" t="str">
            <v>c</v>
          </cell>
          <cell r="B208" t="str">
            <v>콘크리트타설</v>
          </cell>
          <cell r="F208">
            <v>0</v>
          </cell>
        </row>
        <row r="209">
          <cell r="A209" t="str">
            <v>-1</v>
          </cell>
          <cell r="B209" t="str">
            <v>콘크리트타설</v>
          </cell>
          <cell r="C209" t="str">
            <v>(무근 VIB 제외)</v>
          </cell>
          <cell r="D209">
            <v>50</v>
          </cell>
          <cell r="E209" t="str">
            <v>M3</v>
          </cell>
          <cell r="F209">
            <v>18226</v>
          </cell>
          <cell r="G209">
            <v>911300</v>
          </cell>
        </row>
        <row r="210">
          <cell r="A210" t="str">
            <v>-2</v>
          </cell>
          <cell r="B210" t="str">
            <v>콘크리트타설</v>
          </cell>
          <cell r="C210" t="str">
            <v>(철근 VIB 포함)</v>
          </cell>
          <cell r="D210">
            <v>487</v>
          </cell>
          <cell r="E210" t="str">
            <v>M3</v>
          </cell>
          <cell r="F210">
            <v>20625</v>
          </cell>
          <cell r="G210">
            <v>10044375</v>
          </cell>
        </row>
        <row r="211">
          <cell r="A211" t="str">
            <v>d</v>
          </cell>
          <cell r="B211" t="str">
            <v>합판거푸집</v>
          </cell>
          <cell r="F211">
            <v>0</v>
          </cell>
        </row>
        <row r="212">
          <cell r="A212" t="str">
            <v>-1</v>
          </cell>
          <cell r="B212" t="str">
            <v>합판거푸집</v>
          </cell>
          <cell r="C212" t="str">
            <v>(3 회)</v>
          </cell>
          <cell r="D212">
            <v>1130</v>
          </cell>
          <cell r="E212" t="str">
            <v>M2</v>
          </cell>
          <cell r="F212">
            <v>18891</v>
          </cell>
          <cell r="G212">
            <v>21346830</v>
          </cell>
        </row>
        <row r="213">
          <cell r="A213" t="str">
            <v>-2</v>
          </cell>
          <cell r="B213" t="str">
            <v>합판거푸집</v>
          </cell>
          <cell r="C213" t="str">
            <v>(6 회)</v>
          </cell>
          <cell r="D213">
            <v>223</v>
          </cell>
          <cell r="E213" t="str">
            <v>M2</v>
          </cell>
          <cell r="F213">
            <v>13583</v>
          </cell>
          <cell r="G213">
            <v>3029009</v>
          </cell>
        </row>
        <row r="214">
          <cell r="A214" t="str">
            <v>e</v>
          </cell>
          <cell r="B214" t="str">
            <v>강관비계</v>
          </cell>
          <cell r="C214" t="str">
            <v>(0∼30 M)</v>
          </cell>
          <cell r="D214">
            <v>1638</v>
          </cell>
          <cell r="E214" t="str">
            <v>M2</v>
          </cell>
          <cell r="F214">
            <v>7603</v>
          </cell>
          <cell r="G214">
            <v>12453714</v>
          </cell>
        </row>
        <row r="215">
          <cell r="A215" t="str">
            <v>f</v>
          </cell>
          <cell r="B215" t="str">
            <v>자재운반비</v>
          </cell>
          <cell r="F215">
            <v>0</v>
          </cell>
        </row>
        <row r="216">
          <cell r="A216" t="str">
            <v>-1</v>
          </cell>
          <cell r="B216" t="str">
            <v>판넬 운반</v>
          </cell>
          <cell r="D216">
            <v>1634</v>
          </cell>
          <cell r="E216" t="str">
            <v>M2</v>
          </cell>
          <cell r="F216">
            <v>15033</v>
          </cell>
          <cell r="G216">
            <v>24563922</v>
          </cell>
        </row>
        <row r="217">
          <cell r="A217" t="str">
            <v>-2</v>
          </cell>
          <cell r="B217" t="str">
            <v>CORNICE 운반</v>
          </cell>
          <cell r="D217">
            <v>452</v>
          </cell>
          <cell r="E217" t="str">
            <v>M</v>
          </cell>
          <cell r="F217">
            <v>2876</v>
          </cell>
          <cell r="G217">
            <v>1299952</v>
          </cell>
        </row>
        <row r="218">
          <cell r="F218">
            <v>0</v>
          </cell>
        </row>
        <row r="219">
          <cell r="A219" t="str">
            <v>3.</v>
          </cell>
          <cell r="B219" t="str">
            <v>구  조  물  공</v>
          </cell>
          <cell r="F219">
            <v>0</v>
          </cell>
          <cell r="G219">
            <v>10946656574</v>
          </cell>
        </row>
        <row r="220">
          <cell r="A220" t="str">
            <v>3.A</v>
          </cell>
          <cell r="B220" t="str">
            <v>양    촌    교</v>
          </cell>
          <cell r="F220">
            <v>0</v>
          </cell>
        </row>
        <row r="221">
          <cell r="A221" t="str">
            <v>3.01</v>
          </cell>
          <cell r="B221" t="str">
            <v>토          공</v>
          </cell>
          <cell r="F221">
            <v>0</v>
          </cell>
        </row>
        <row r="222">
          <cell r="A222" t="str">
            <v>a</v>
          </cell>
          <cell r="B222" t="str">
            <v>구조물 터파기</v>
          </cell>
          <cell r="F222">
            <v>0</v>
          </cell>
        </row>
        <row r="223">
          <cell r="A223" t="str">
            <v>-1</v>
          </cell>
          <cell r="B223" t="str">
            <v>구조물터파기</v>
          </cell>
          <cell r="C223" t="str">
            <v>(육상토사 0∼1 M)</v>
          </cell>
          <cell r="D223">
            <v>1129</v>
          </cell>
          <cell r="E223" t="str">
            <v>M3</v>
          </cell>
          <cell r="F223">
            <v>3206</v>
          </cell>
          <cell r="G223">
            <v>3619574</v>
          </cell>
        </row>
        <row r="224">
          <cell r="A224" t="str">
            <v>-2</v>
          </cell>
          <cell r="B224" t="str">
            <v>구조물터파기</v>
          </cell>
          <cell r="C224" t="str">
            <v>(육상토사 1∼2 M)</v>
          </cell>
          <cell r="D224">
            <v>608</v>
          </cell>
          <cell r="E224" t="str">
            <v>M3</v>
          </cell>
          <cell r="F224">
            <v>3310</v>
          </cell>
          <cell r="G224">
            <v>2012480</v>
          </cell>
        </row>
        <row r="225">
          <cell r="A225" t="str">
            <v>-3</v>
          </cell>
          <cell r="B225" t="str">
            <v>구조물터파기</v>
          </cell>
          <cell r="C225" t="str">
            <v>(육상토사 2∼3 M)</v>
          </cell>
          <cell r="D225">
            <v>432</v>
          </cell>
          <cell r="E225" t="str">
            <v>M3</v>
          </cell>
          <cell r="F225">
            <v>4041</v>
          </cell>
          <cell r="G225">
            <v>1745712</v>
          </cell>
        </row>
        <row r="226">
          <cell r="A226" t="str">
            <v>-4</v>
          </cell>
          <cell r="B226" t="str">
            <v>구조물터파기</v>
          </cell>
          <cell r="C226" t="str">
            <v>(육상토사 3∼4 M)</v>
          </cell>
          <cell r="D226">
            <v>91</v>
          </cell>
          <cell r="E226" t="str">
            <v>M3</v>
          </cell>
          <cell r="F226">
            <v>4772</v>
          </cell>
          <cell r="G226">
            <v>434252</v>
          </cell>
        </row>
        <row r="227">
          <cell r="A227" t="str">
            <v>b</v>
          </cell>
          <cell r="B227" t="str">
            <v>되메우기및다짐</v>
          </cell>
          <cell r="C227" t="str">
            <v>(인력30%+백호우70%)</v>
          </cell>
          <cell r="D227">
            <v>1439</v>
          </cell>
          <cell r="E227" t="str">
            <v>M3</v>
          </cell>
          <cell r="F227">
            <v>4075</v>
          </cell>
          <cell r="G227">
            <v>5863925</v>
          </cell>
        </row>
        <row r="228">
          <cell r="A228" t="str">
            <v>c</v>
          </cell>
          <cell r="B228" t="str">
            <v>뒷채움잡석</v>
          </cell>
          <cell r="C228" t="str">
            <v>(부설및다짐)</v>
          </cell>
          <cell r="D228">
            <v>1413</v>
          </cell>
          <cell r="E228" t="str">
            <v>M3</v>
          </cell>
          <cell r="F228">
            <v>10744</v>
          </cell>
          <cell r="G228">
            <v>15181272</v>
          </cell>
        </row>
        <row r="229">
          <cell r="A229" t="str">
            <v>3.02</v>
          </cell>
          <cell r="B229" t="str">
            <v>강관파일</v>
          </cell>
          <cell r="F229">
            <v>0</v>
          </cell>
        </row>
        <row r="230">
          <cell r="A230" t="str">
            <v>a</v>
          </cell>
          <cell r="B230" t="str">
            <v>강관파일항타(직항)</v>
          </cell>
          <cell r="C230" t="str">
            <v>(유압식Φ50815m이하)</v>
          </cell>
          <cell r="D230">
            <v>252</v>
          </cell>
          <cell r="E230" t="str">
            <v>M</v>
          </cell>
          <cell r="F230">
            <v>9587</v>
          </cell>
          <cell r="G230">
            <v>2415924</v>
          </cell>
        </row>
        <row r="231">
          <cell r="A231" t="str">
            <v>b</v>
          </cell>
          <cell r="B231" t="str">
            <v>강관파일천공</v>
          </cell>
          <cell r="C231" t="str">
            <v>(토 사 Φ508)</v>
          </cell>
          <cell r="D231">
            <v>1937</v>
          </cell>
          <cell r="E231" t="str">
            <v>M</v>
          </cell>
          <cell r="F231">
            <v>30636</v>
          </cell>
          <cell r="G231">
            <v>59341932</v>
          </cell>
        </row>
        <row r="232">
          <cell r="A232" t="str">
            <v>c</v>
          </cell>
          <cell r="B232" t="str">
            <v>강관파일천공</v>
          </cell>
          <cell r="C232" t="str">
            <v>(리핑암 Φ508m/m)</v>
          </cell>
          <cell r="D232">
            <v>84</v>
          </cell>
          <cell r="E232" t="str">
            <v>M</v>
          </cell>
          <cell r="F232">
            <v>119348</v>
          </cell>
          <cell r="G232">
            <v>10025232</v>
          </cell>
        </row>
        <row r="233">
          <cell r="A233" t="str">
            <v>d</v>
          </cell>
          <cell r="B233" t="str">
            <v>속채움콘크리트</v>
          </cell>
          <cell r="D233">
            <v>51</v>
          </cell>
          <cell r="E233" t="str">
            <v>M3</v>
          </cell>
          <cell r="F233">
            <v>20625</v>
          </cell>
          <cell r="G233">
            <v>1051875</v>
          </cell>
        </row>
        <row r="234">
          <cell r="A234" t="str">
            <v>e</v>
          </cell>
          <cell r="B234" t="str">
            <v>두부및선단보강</v>
          </cell>
          <cell r="C234" t="str">
            <v>(Φ508.0 m/m)</v>
          </cell>
          <cell r="D234">
            <v>252</v>
          </cell>
          <cell r="E234" t="str">
            <v>EA</v>
          </cell>
          <cell r="F234">
            <v>156845</v>
          </cell>
          <cell r="G234">
            <v>39524940</v>
          </cell>
        </row>
        <row r="235">
          <cell r="A235" t="str">
            <v>3.03</v>
          </cell>
          <cell r="B235" t="str">
            <v>거 푸 집</v>
          </cell>
          <cell r="F235">
            <v>0</v>
          </cell>
        </row>
        <row r="236">
          <cell r="A236" t="str">
            <v>a</v>
          </cell>
          <cell r="B236" t="str">
            <v>합판거푸집</v>
          </cell>
          <cell r="C236" t="str">
            <v>(3 회)</v>
          </cell>
          <cell r="D236">
            <v>2332</v>
          </cell>
          <cell r="E236" t="str">
            <v>M2</v>
          </cell>
          <cell r="F236">
            <v>18891</v>
          </cell>
          <cell r="G236">
            <v>44053812</v>
          </cell>
        </row>
        <row r="237">
          <cell r="A237" t="str">
            <v>b</v>
          </cell>
          <cell r="B237" t="str">
            <v>합판거푸집</v>
          </cell>
          <cell r="C237" t="str">
            <v>(3 회 7∼10 m)</v>
          </cell>
          <cell r="D237">
            <v>179</v>
          </cell>
          <cell r="E237" t="str">
            <v>M2</v>
          </cell>
          <cell r="F237">
            <v>20074</v>
          </cell>
          <cell r="G237">
            <v>3593246</v>
          </cell>
        </row>
        <row r="238">
          <cell r="A238" t="str">
            <v>c</v>
          </cell>
          <cell r="B238" t="str">
            <v>합판거푸집</v>
          </cell>
          <cell r="C238" t="str">
            <v>(4 회)</v>
          </cell>
          <cell r="D238">
            <v>537</v>
          </cell>
          <cell r="E238" t="str">
            <v>M2</v>
          </cell>
          <cell r="F238">
            <v>16311</v>
          </cell>
          <cell r="G238">
            <v>8759007</v>
          </cell>
        </row>
        <row r="239">
          <cell r="A239" t="str">
            <v>d</v>
          </cell>
          <cell r="B239" t="str">
            <v>합판거푸집</v>
          </cell>
          <cell r="C239" t="str">
            <v>(6 회)</v>
          </cell>
          <cell r="D239">
            <v>304</v>
          </cell>
          <cell r="E239" t="str">
            <v>M2</v>
          </cell>
          <cell r="F239">
            <v>13583</v>
          </cell>
          <cell r="G239">
            <v>4129232</v>
          </cell>
        </row>
        <row r="240">
          <cell r="A240" t="str">
            <v>e</v>
          </cell>
          <cell r="B240" t="str">
            <v>문양거푸집</v>
          </cell>
          <cell r="C240" t="str">
            <v>(문양스치로폴 0∼7M)</v>
          </cell>
          <cell r="D240">
            <v>569</v>
          </cell>
          <cell r="E240" t="str">
            <v>M2</v>
          </cell>
          <cell r="F240">
            <v>22052</v>
          </cell>
          <cell r="G240">
            <v>12547588</v>
          </cell>
        </row>
        <row r="241">
          <cell r="A241" t="str">
            <v>f</v>
          </cell>
          <cell r="B241" t="str">
            <v>강재거푸집</v>
          </cell>
          <cell r="C241" t="str">
            <v>(교각용:D=2.0 M)</v>
          </cell>
          <cell r="D241">
            <v>201</v>
          </cell>
          <cell r="E241" t="str">
            <v>M2</v>
          </cell>
          <cell r="F241">
            <v>24756</v>
          </cell>
          <cell r="G241">
            <v>4975956</v>
          </cell>
        </row>
        <row r="242">
          <cell r="A242" t="str">
            <v>3.04</v>
          </cell>
          <cell r="B242" t="str">
            <v>강관비계</v>
          </cell>
          <cell r="C242" t="str">
            <v>(0∼30 M)</v>
          </cell>
          <cell r="D242">
            <v>1228</v>
          </cell>
          <cell r="E242" t="str">
            <v>M2</v>
          </cell>
          <cell r="F242">
            <v>7603</v>
          </cell>
          <cell r="G242">
            <v>9336484</v>
          </cell>
        </row>
        <row r="243">
          <cell r="A243" t="str">
            <v>3.05</v>
          </cell>
          <cell r="B243" t="str">
            <v>동 바 리</v>
          </cell>
          <cell r="F243">
            <v>0</v>
          </cell>
        </row>
        <row r="244">
          <cell r="A244" t="str">
            <v>a</v>
          </cell>
          <cell r="B244" t="str">
            <v>강관동바리</v>
          </cell>
          <cell r="C244" t="str">
            <v>(교량용)</v>
          </cell>
          <cell r="D244">
            <v>367</v>
          </cell>
          <cell r="E244" t="str">
            <v>공M3</v>
          </cell>
          <cell r="F244">
            <v>15940</v>
          </cell>
          <cell r="G244">
            <v>5849980</v>
          </cell>
        </row>
        <row r="245">
          <cell r="A245" t="str">
            <v>b</v>
          </cell>
          <cell r="B245" t="str">
            <v>수평보강재(교량용)</v>
          </cell>
          <cell r="C245" t="str">
            <v>(강관동바리)</v>
          </cell>
          <cell r="D245">
            <v>131</v>
          </cell>
          <cell r="E245" t="str">
            <v>M2</v>
          </cell>
          <cell r="F245">
            <v>2864</v>
          </cell>
          <cell r="G245">
            <v>375184</v>
          </cell>
        </row>
        <row r="246">
          <cell r="A246" t="str">
            <v>3.06</v>
          </cell>
          <cell r="B246" t="str">
            <v>DECK PLATE</v>
          </cell>
          <cell r="C246" t="str">
            <v>(양 촌 교)</v>
          </cell>
          <cell r="D246">
            <v>1004</v>
          </cell>
          <cell r="E246" t="str">
            <v>M2</v>
          </cell>
          <cell r="F246">
            <v>61752</v>
          </cell>
          <cell r="G246">
            <v>61999008</v>
          </cell>
        </row>
        <row r="247">
          <cell r="A247" t="str">
            <v>3.07</v>
          </cell>
          <cell r="B247" t="str">
            <v>철근가공조립</v>
          </cell>
          <cell r="F247">
            <v>0</v>
          </cell>
        </row>
        <row r="248">
          <cell r="A248" t="str">
            <v>a</v>
          </cell>
          <cell r="B248" t="str">
            <v>철근가공조립</v>
          </cell>
          <cell r="C248" t="str">
            <v>(보 통)</v>
          </cell>
          <cell r="D248">
            <v>57.273000000000003</v>
          </cell>
          <cell r="E248" t="str">
            <v>Ton</v>
          </cell>
          <cell r="F248">
            <v>330357</v>
          </cell>
          <cell r="G248">
            <v>18920536</v>
          </cell>
        </row>
        <row r="249">
          <cell r="A249" t="str">
            <v>b</v>
          </cell>
          <cell r="B249" t="str">
            <v>철근가공조립</v>
          </cell>
          <cell r="C249" t="str">
            <v>(복 잡)</v>
          </cell>
          <cell r="D249">
            <v>506.14499999999998</v>
          </cell>
          <cell r="E249" t="str">
            <v>Ton</v>
          </cell>
          <cell r="F249">
            <v>361279</v>
          </cell>
          <cell r="G249">
            <v>182859559</v>
          </cell>
        </row>
        <row r="250">
          <cell r="A250" t="str">
            <v>3.08</v>
          </cell>
          <cell r="B250" t="str">
            <v>콘크리트타설</v>
          </cell>
          <cell r="F250">
            <v>0</v>
          </cell>
        </row>
        <row r="251">
          <cell r="A251" t="str">
            <v>a</v>
          </cell>
          <cell r="B251" t="str">
            <v>콘크리트타설</v>
          </cell>
          <cell r="C251" t="str">
            <v>(철근 펌프카)</v>
          </cell>
          <cell r="D251">
            <v>2955</v>
          </cell>
          <cell r="E251" t="str">
            <v>M3</v>
          </cell>
          <cell r="F251">
            <v>10488</v>
          </cell>
          <cell r="G251">
            <v>30992040</v>
          </cell>
        </row>
        <row r="252">
          <cell r="A252" t="str">
            <v>b</v>
          </cell>
          <cell r="B252" t="str">
            <v>콘크리트타설</v>
          </cell>
          <cell r="C252" t="str">
            <v>(철근 VIB 포함)</v>
          </cell>
          <cell r="D252">
            <v>2</v>
          </cell>
          <cell r="E252" t="str">
            <v>M3</v>
          </cell>
          <cell r="F252">
            <v>20625</v>
          </cell>
          <cell r="G252">
            <v>41250</v>
          </cell>
        </row>
        <row r="253">
          <cell r="A253" t="str">
            <v>c</v>
          </cell>
          <cell r="B253" t="str">
            <v>콘크리트타설</v>
          </cell>
          <cell r="C253" t="str">
            <v>(무근 VIB 포함)</v>
          </cell>
          <cell r="D253">
            <v>230</v>
          </cell>
          <cell r="E253" t="str">
            <v>M3</v>
          </cell>
          <cell r="F253">
            <v>18476</v>
          </cell>
          <cell r="G253">
            <v>4249480</v>
          </cell>
        </row>
        <row r="254">
          <cell r="A254" t="str">
            <v>d</v>
          </cell>
          <cell r="B254" t="str">
            <v>콘크리트타설</v>
          </cell>
          <cell r="C254" t="str">
            <v>(무근 VIB 제외)</v>
          </cell>
          <cell r="D254">
            <v>79</v>
          </cell>
          <cell r="E254" t="str">
            <v>M3</v>
          </cell>
          <cell r="F254">
            <v>18226</v>
          </cell>
          <cell r="G254">
            <v>1439854</v>
          </cell>
        </row>
        <row r="255">
          <cell r="A255" t="str">
            <v>e</v>
          </cell>
          <cell r="B255" t="str">
            <v>강섬유보강재</v>
          </cell>
          <cell r="C255" t="str">
            <v>(900 g/㎥)</v>
          </cell>
          <cell r="D255">
            <v>945</v>
          </cell>
          <cell r="E255" t="str">
            <v>M3</v>
          </cell>
          <cell r="F255">
            <v>4350</v>
          </cell>
          <cell r="G255">
            <v>4110750</v>
          </cell>
        </row>
        <row r="256">
          <cell r="A256" t="str">
            <v>3.09</v>
          </cell>
          <cell r="B256" t="str">
            <v>표면처리</v>
          </cell>
          <cell r="F256">
            <v>0</v>
          </cell>
        </row>
        <row r="257">
          <cell r="A257" t="str">
            <v>a</v>
          </cell>
          <cell r="B257" t="str">
            <v>슬래브양생</v>
          </cell>
          <cell r="C257" t="str">
            <v>(양생제)</v>
          </cell>
          <cell r="D257">
            <v>2483</v>
          </cell>
          <cell r="E257" t="str">
            <v>M2</v>
          </cell>
          <cell r="F257">
            <v>271</v>
          </cell>
          <cell r="G257">
            <v>672893</v>
          </cell>
        </row>
        <row r="258">
          <cell r="A258" t="str">
            <v>b</v>
          </cell>
          <cell r="B258" t="str">
            <v>슬래브면고르기</v>
          </cell>
          <cell r="C258" t="str">
            <v>(데크 피니샤)</v>
          </cell>
          <cell r="D258">
            <v>2483</v>
          </cell>
          <cell r="E258" t="str">
            <v>M2</v>
          </cell>
          <cell r="F258">
            <v>464</v>
          </cell>
          <cell r="G258">
            <v>1152112</v>
          </cell>
        </row>
        <row r="259">
          <cell r="A259" t="str">
            <v>c</v>
          </cell>
          <cell r="B259" t="str">
            <v>교대배면방수</v>
          </cell>
          <cell r="C259" t="str">
            <v>(아스팔트 2회)</v>
          </cell>
          <cell r="D259">
            <v>538</v>
          </cell>
          <cell r="E259" t="str">
            <v>M2</v>
          </cell>
          <cell r="F259">
            <v>4605</v>
          </cell>
          <cell r="G259">
            <v>2477490</v>
          </cell>
        </row>
        <row r="260">
          <cell r="A260" t="str">
            <v>3.10</v>
          </cell>
          <cell r="B260" t="str">
            <v>교좌장치</v>
          </cell>
          <cell r="F260">
            <v>0</v>
          </cell>
        </row>
        <row r="261">
          <cell r="A261" t="str">
            <v>a</v>
          </cell>
          <cell r="B261" t="str">
            <v>교좌장치(고정단)</v>
          </cell>
          <cell r="C261" t="str">
            <v>(SPHERICAL,400ton)</v>
          </cell>
          <cell r="D261">
            <v>2</v>
          </cell>
          <cell r="E261" t="str">
            <v>EA</v>
          </cell>
          <cell r="F261">
            <v>76226</v>
          </cell>
          <cell r="G261">
            <v>152452</v>
          </cell>
        </row>
        <row r="262">
          <cell r="A262" t="str">
            <v>b</v>
          </cell>
          <cell r="B262" t="str">
            <v>교좌장치(일방향)</v>
          </cell>
          <cell r="C262" t="str">
            <v>(SPHERICAL,200ton)</v>
          </cell>
          <cell r="D262">
            <v>4</v>
          </cell>
          <cell r="E262" t="str">
            <v>EA</v>
          </cell>
          <cell r="F262">
            <v>76226</v>
          </cell>
          <cell r="G262">
            <v>304904</v>
          </cell>
        </row>
        <row r="263">
          <cell r="A263" t="str">
            <v>c</v>
          </cell>
          <cell r="B263" t="str">
            <v>교좌장치(일방향)</v>
          </cell>
          <cell r="C263" t="str">
            <v>(SPHERICAL,400ton)</v>
          </cell>
          <cell r="D263">
            <v>8</v>
          </cell>
          <cell r="E263" t="str">
            <v>EA</v>
          </cell>
          <cell r="F263">
            <v>76226</v>
          </cell>
          <cell r="G263">
            <v>609808</v>
          </cell>
        </row>
        <row r="264">
          <cell r="A264" t="str">
            <v>d</v>
          </cell>
          <cell r="B264" t="str">
            <v>교좌장치(양방향)</v>
          </cell>
          <cell r="C264" t="str">
            <v>(SPHERICAL,200ton)</v>
          </cell>
          <cell r="D264">
            <v>12</v>
          </cell>
          <cell r="E264" t="str">
            <v>EA</v>
          </cell>
          <cell r="F264">
            <v>76226</v>
          </cell>
          <cell r="G264">
            <v>914712</v>
          </cell>
        </row>
        <row r="265">
          <cell r="A265" t="str">
            <v>e</v>
          </cell>
          <cell r="B265" t="str">
            <v>교좌장치(양방향)</v>
          </cell>
          <cell r="C265" t="str">
            <v>(SPHERICAL,400ton)</v>
          </cell>
          <cell r="D265">
            <v>6</v>
          </cell>
          <cell r="E265" t="str">
            <v>EA</v>
          </cell>
          <cell r="F265">
            <v>76226</v>
          </cell>
          <cell r="G265">
            <v>457356</v>
          </cell>
        </row>
        <row r="266">
          <cell r="A266" t="str">
            <v>3.11</v>
          </cell>
          <cell r="B266" t="str">
            <v>강    교</v>
          </cell>
          <cell r="F266">
            <v>0</v>
          </cell>
        </row>
        <row r="267">
          <cell r="A267" t="str">
            <v>a</v>
          </cell>
          <cell r="B267" t="str">
            <v>제작및가설</v>
          </cell>
        </row>
        <row r="268">
          <cell r="A268" t="str">
            <v>-1</v>
          </cell>
          <cell r="B268" t="str">
            <v>강교 제작</v>
          </cell>
          <cell r="C268" t="str">
            <v>(양 촌 교)</v>
          </cell>
          <cell r="D268">
            <v>952.55200000000002</v>
          </cell>
          <cell r="E268" t="str">
            <v>Ton</v>
          </cell>
          <cell r="F268">
            <v>1557182</v>
          </cell>
          <cell r="G268">
            <v>1483296828</v>
          </cell>
        </row>
        <row r="269">
          <cell r="A269" t="str">
            <v>-2</v>
          </cell>
          <cell r="B269" t="str">
            <v>강교 운반</v>
          </cell>
          <cell r="C269" t="str">
            <v>(양 촌 교)</v>
          </cell>
          <cell r="D269">
            <v>952.55200000000002</v>
          </cell>
          <cell r="E269" t="str">
            <v>Ton</v>
          </cell>
          <cell r="F269">
            <v>55148</v>
          </cell>
          <cell r="G269">
            <v>52531337</v>
          </cell>
        </row>
        <row r="270">
          <cell r="A270" t="str">
            <v>-3</v>
          </cell>
          <cell r="B270" t="str">
            <v>강교 가설</v>
          </cell>
          <cell r="C270" t="str">
            <v>(양 촌 교)</v>
          </cell>
          <cell r="D270">
            <v>952.55200000000002</v>
          </cell>
          <cell r="E270" t="str">
            <v>Ton</v>
          </cell>
          <cell r="F270">
            <v>276431</v>
          </cell>
          <cell r="G270">
            <v>263314901</v>
          </cell>
        </row>
        <row r="271">
          <cell r="A271" t="str">
            <v>b</v>
          </cell>
          <cell r="B271" t="str">
            <v>강교도장</v>
          </cell>
          <cell r="F271">
            <v>0</v>
          </cell>
        </row>
        <row r="272">
          <cell r="A272" t="str">
            <v>-1</v>
          </cell>
          <cell r="B272" t="str">
            <v>강교내부도장</v>
          </cell>
          <cell r="C272" t="str">
            <v>(공장)</v>
          </cell>
          <cell r="D272">
            <v>10193</v>
          </cell>
          <cell r="E272" t="str">
            <v>M2</v>
          </cell>
          <cell r="F272">
            <v>16546</v>
          </cell>
          <cell r="G272">
            <v>168653378</v>
          </cell>
        </row>
        <row r="273">
          <cell r="A273" t="str">
            <v>-2</v>
          </cell>
          <cell r="B273" t="str">
            <v>강교 SPLICE</v>
          </cell>
          <cell r="C273" t="str">
            <v>(공장)</v>
          </cell>
          <cell r="D273">
            <v>533</v>
          </cell>
          <cell r="E273" t="str">
            <v>M2</v>
          </cell>
          <cell r="F273">
            <v>9338</v>
          </cell>
          <cell r="G273">
            <v>4977154</v>
          </cell>
        </row>
        <row r="274">
          <cell r="A274" t="str">
            <v>-3</v>
          </cell>
          <cell r="B274" t="str">
            <v>내부볼트및 SPILCE</v>
          </cell>
          <cell r="C274" t="str">
            <v>(현장)</v>
          </cell>
          <cell r="D274">
            <v>277</v>
          </cell>
          <cell r="E274" t="str">
            <v>M2</v>
          </cell>
          <cell r="F274">
            <v>5963</v>
          </cell>
          <cell r="G274">
            <v>1651751</v>
          </cell>
        </row>
        <row r="275">
          <cell r="A275" t="str">
            <v>-3</v>
          </cell>
          <cell r="B275" t="str">
            <v>외부 도장</v>
          </cell>
          <cell r="C275" t="str">
            <v>(공장)</v>
          </cell>
          <cell r="D275">
            <v>5220</v>
          </cell>
          <cell r="E275" t="str">
            <v>M2</v>
          </cell>
          <cell r="F275">
            <v>18684</v>
          </cell>
          <cell r="G275">
            <v>97530480</v>
          </cell>
        </row>
        <row r="276">
          <cell r="A276" t="str">
            <v>-4</v>
          </cell>
          <cell r="B276" t="str">
            <v>외부 도장</v>
          </cell>
          <cell r="C276" t="str">
            <v>(현장)</v>
          </cell>
          <cell r="D276">
            <v>5220</v>
          </cell>
          <cell r="E276" t="str">
            <v>M2</v>
          </cell>
          <cell r="F276">
            <v>3745</v>
          </cell>
          <cell r="G276">
            <v>19548900</v>
          </cell>
        </row>
        <row r="277">
          <cell r="A277" t="str">
            <v>-5</v>
          </cell>
          <cell r="B277" t="str">
            <v>외부포장면도장</v>
          </cell>
          <cell r="C277" t="str">
            <v>(공장)</v>
          </cell>
          <cell r="D277">
            <v>1799</v>
          </cell>
          <cell r="E277" t="str">
            <v>M2</v>
          </cell>
          <cell r="F277">
            <v>13966</v>
          </cell>
          <cell r="G277">
            <v>25124834</v>
          </cell>
        </row>
        <row r="278">
          <cell r="A278" t="str">
            <v>-6</v>
          </cell>
          <cell r="B278" t="str">
            <v>외부볼트및 SPLICE</v>
          </cell>
          <cell r="C278" t="str">
            <v>(현장)-내후성중방식</v>
          </cell>
          <cell r="D278">
            <v>371</v>
          </cell>
          <cell r="E278" t="str">
            <v>M2</v>
          </cell>
          <cell r="F278">
            <v>12324</v>
          </cell>
          <cell r="G278">
            <v>4572204</v>
          </cell>
        </row>
        <row r="279">
          <cell r="A279" t="str">
            <v>3.12</v>
          </cell>
          <cell r="B279" t="str">
            <v>신축이음장치</v>
          </cell>
          <cell r="F279">
            <v>0</v>
          </cell>
        </row>
        <row r="280">
          <cell r="A280" t="str">
            <v>a</v>
          </cell>
          <cell r="B280" t="str">
            <v>신축이음장치</v>
          </cell>
          <cell r="C280" t="str">
            <v>(Rail-No 80)</v>
          </cell>
          <cell r="D280">
            <v>20</v>
          </cell>
          <cell r="E280" t="str">
            <v>M</v>
          </cell>
          <cell r="F280">
            <v>731087</v>
          </cell>
          <cell r="G280">
            <v>14621740</v>
          </cell>
        </row>
        <row r="281">
          <cell r="A281" t="str">
            <v>b</v>
          </cell>
          <cell r="B281" t="str">
            <v>신축이음장치</v>
          </cell>
          <cell r="C281" t="str">
            <v>(Rail-No120)</v>
          </cell>
          <cell r="D281">
            <v>20</v>
          </cell>
          <cell r="E281" t="str">
            <v>M</v>
          </cell>
          <cell r="F281">
            <v>1103333</v>
          </cell>
          <cell r="G281">
            <v>22066660</v>
          </cell>
        </row>
        <row r="282">
          <cell r="A282" t="str">
            <v>3.13</v>
          </cell>
          <cell r="B282" t="str">
            <v>교면방수</v>
          </cell>
          <cell r="C282" t="str">
            <v>(도막식)</v>
          </cell>
          <cell r="D282">
            <v>2483</v>
          </cell>
          <cell r="E282" t="str">
            <v>M2</v>
          </cell>
          <cell r="F282">
            <v>15008</v>
          </cell>
          <cell r="G282">
            <v>37264864</v>
          </cell>
        </row>
        <row r="283">
          <cell r="A283" t="str">
            <v>3.14</v>
          </cell>
          <cell r="B283" t="str">
            <v>접속슬래브 접합공</v>
          </cell>
          <cell r="F283">
            <v>0</v>
          </cell>
        </row>
        <row r="284">
          <cell r="A284" t="str">
            <v>a</v>
          </cell>
          <cell r="B284" t="str">
            <v>다웰바 설치</v>
          </cell>
          <cell r="C284" t="str">
            <v>(D=25 m/m, L=600)</v>
          </cell>
          <cell r="D284">
            <v>100</v>
          </cell>
          <cell r="E284" t="str">
            <v>EA</v>
          </cell>
          <cell r="F284">
            <v>8669</v>
          </cell>
          <cell r="G284">
            <v>866900</v>
          </cell>
        </row>
        <row r="285">
          <cell r="A285" t="str">
            <v>b</v>
          </cell>
          <cell r="F285">
            <v>0</v>
          </cell>
        </row>
        <row r="286">
          <cell r="A286" t="str">
            <v>-1</v>
          </cell>
          <cell r="B286" t="str">
            <v>스치로폴설치</v>
          </cell>
          <cell r="C286" t="str">
            <v>(T=20 m/m)</v>
          </cell>
          <cell r="D286">
            <v>42</v>
          </cell>
          <cell r="E286" t="str">
            <v>M2</v>
          </cell>
          <cell r="F286">
            <v>1039</v>
          </cell>
          <cell r="G286">
            <v>43638</v>
          </cell>
        </row>
        <row r="287">
          <cell r="A287" t="str">
            <v>-2</v>
          </cell>
          <cell r="B287" t="str">
            <v>스치로폴설치</v>
          </cell>
          <cell r="C287" t="str">
            <v>(T=10 m/m)</v>
          </cell>
          <cell r="D287">
            <v>53</v>
          </cell>
          <cell r="E287" t="str">
            <v>M2</v>
          </cell>
          <cell r="F287">
            <v>519</v>
          </cell>
          <cell r="G287">
            <v>27507</v>
          </cell>
        </row>
        <row r="288">
          <cell r="A288" t="str">
            <v>3.15</v>
          </cell>
          <cell r="B288" t="str">
            <v>무수축 콘크리트</v>
          </cell>
          <cell r="F288">
            <v>0</v>
          </cell>
        </row>
        <row r="289">
          <cell r="A289" t="str">
            <v>a</v>
          </cell>
          <cell r="B289" t="str">
            <v>무수축몰탈</v>
          </cell>
          <cell r="C289" t="str">
            <v>(1:1)</v>
          </cell>
          <cell r="D289">
            <v>1.8759999999999999</v>
          </cell>
          <cell r="E289" t="str">
            <v>M3</v>
          </cell>
          <cell r="F289">
            <v>113616</v>
          </cell>
          <cell r="G289">
            <v>213143</v>
          </cell>
        </row>
        <row r="290">
          <cell r="A290" t="str">
            <v>b</v>
          </cell>
          <cell r="B290" t="str">
            <v>무수축콘크리트</v>
          </cell>
          <cell r="D290">
            <v>9</v>
          </cell>
          <cell r="E290" t="str">
            <v>M3</v>
          </cell>
          <cell r="F290">
            <v>173656</v>
          </cell>
          <cell r="G290">
            <v>1562904</v>
          </cell>
        </row>
        <row r="291">
          <cell r="A291" t="str">
            <v>3.16</v>
          </cell>
          <cell r="B291" t="str">
            <v>배수시설</v>
          </cell>
          <cell r="F291">
            <v>0</v>
          </cell>
        </row>
        <row r="292">
          <cell r="A292" t="str">
            <v>a</v>
          </cell>
          <cell r="B292" t="str">
            <v>육교용 집수구</v>
          </cell>
          <cell r="C292" t="str">
            <v>(주철)</v>
          </cell>
          <cell r="D292">
            <v>16</v>
          </cell>
          <cell r="E292" t="str">
            <v>EA</v>
          </cell>
          <cell r="F292">
            <v>64516</v>
          </cell>
          <cell r="G292">
            <v>1032256</v>
          </cell>
        </row>
        <row r="293">
          <cell r="A293" t="str">
            <v>b</v>
          </cell>
          <cell r="B293" t="str">
            <v>배 수 구</v>
          </cell>
          <cell r="C293" t="str">
            <v>(스테인레스관)</v>
          </cell>
          <cell r="D293">
            <v>16</v>
          </cell>
          <cell r="E293" t="str">
            <v>EA</v>
          </cell>
          <cell r="F293">
            <v>195125</v>
          </cell>
          <cell r="G293">
            <v>3122000</v>
          </cell>
        </row>
        <row r="294">
          <cell r="A294" t="str">
            <v>c</v>
          </cell>
          <cell r="B294" t="str">
            <v>육교용 직관</v>
          </cell>
          <cell r="C294" t="str">
            <v>(□150)</v>
          </cell>
          <cell r="D294">
            <v>215</v>
          </cell>
          <cell r="E294" t="str">
            <v>M</v>
          </cell>
          <cell r="F294">
            <v>104480</v>
          </cell>
          <cell r="G294">
            <v>22463200</v>
          </cell>
        </row>
        <row r="295">
          <cell r="A295" t="str">
            <v>d</v>
          </cell>
          <cell r="B295" t="str">
            <v>육교용 곡관</v>
          </cell>
          <cell r="D295">
            <v>6</v>
          </cell>
          <cell r="E295" t="str">
            <v>EA</v>
          </cell>
          <cell r="F295">
            <v>40176</v>
          </cell>
          <cell r="G295">
            <v>241056</v>
          </cell>
        </row>
        <row r="296">
          <cell r="A296" t="str">
            <v>e</v>
          </cell>
          <cell r="B296" t="str">
            <v>육교용 이음부</v>
          </cell>
          <cell r="D296">
            <v>8</v>
          </cell>
          <cell r="E296" t="str">
            <v>EA</v>
          </cell>
          <cell r="F296">
            <v>20408</v>
          </cell>
          <cell r="G296">
            <v>163264</v>
          </cell>
        </row>
        <row r="297">
          <cell r="A297" t="str">
            <v>3.17</v>
          </cell>
          <cell r="B297" t="str">
            <v>스페이서설치</v>
          </cell>
          <cell r="F297">
            <v>0</v>
          </cell>
        </row>
        <row r="298">
          <cell r="A298" t="str">
            <v>a</v>
          </cell>
          <cell r="B298" t="str">
            <v>스페이서 설치</v>
          </cell>
          <cell r="C298" t="str">
            <v>(벽체용)</v>
          </cell>
          <cell r="D298">
            <v>1994</v>
          </cell>
          <cell r="E298" t="str">
            <v>M2</v>
          </cell>
          <cell r="F298">
            <v>270</v>
          </cell>
          <cell r="G298">
            <v>538380</v>
          </cell>
        </row>
        <row r="299">
          <cell r="A299" t="str">
            <v>b</v>
          </cell>
          <cell r="B299" t="str">
            <v>스페이서 설치</v>
          </cell>
          <cell r="C299" t="str">
            <v>(슬라브및기초용)</v>
          </cell>
          <cell r="D299">
            <v>3498</v>
          </cell>
          <cell r="E299" t="str">
            <v>M2</v>
          </cell>
          <cell r="F299">
            <v>92</v>
          </cell>
          <cell r="G299">
            <v>321816</v>
          </cell>
        </row>
        <row r="300">
          <cell r="A300" t="str">
            <v>3.18</v>
          </cell>
          <cell r="B300" t="str">
            <v>교명판및설명판</v>
          </cell>
          <cell r="F300">
            <v>0</v>
          </cell>
        </row>
        <row r="301">
          <cell r="A301" t="str">
            <v>a</v>
          </cell>
          <cell r="B301" t="str">
            <v>교 명 주</v>
          </cell>
          <cell r="C301" t="str">
            <v>(중형, 화강석)</v>
          </cell>
          <cell r="D301">
            <v>4</v>
          </cell>
          <cell r="E301" t="str">
            <v>기</v>
          </cell>
          <cell r="F301">
            <v>1870007</v>
          </cell>
          <cell r="G301">
            <v>7480028</v>
          </cell>
        </row>
        <row r="302">
          <cell r="A302" t="str">
            <v>b</v>
          </cell>
          <cell r="B302" t="str">
            <v>교 명 판(황동주물)</v>
          </cell>
          <cell r="C302" t="str">
            <v>(450x200x10)</v>
          </cell>
          <cell r="D302">
            <v>2</v>
          </cell>
          <cell r="E302" t="str">
            <v>EA</v>
          </cell>
          <cell r="F302">
            <v>39690</v>
          </cell>
          <cell r="G302">
            <v>79380</v>
          </cell>
        </row>
        <row r="303">
          <cell r="A303" t="str">
            <v>c</v>
          </cell>
          <cell r="B303" t="str">
            <v>설 명 판(황동주물)</v>
          </cell>
          <cell r="C303" t="str">
            <v>(500x300x10)</v>
          </cell>
          <cell r="D303">
            <v>2</v>
          </cell>
          <cell r="E303" t="str">
            <v>EA</v>
          </cell>
          <cell r="F303">
            <v>66150</v>
          </cell>
          <cell r="G303">
            <v>132300</v>
          </cell>
        </row>
        <row r="304">
          <cell r="A304" t="str">
            <v>3.19</v>
          </cell>
          <cell r="B304" t="str">
            <v>측량기준점 설치</v>
          </cell>
          <cell r="C304" t="str">
            <v>(황동주물)</v>
          </cell>
          <cell r="D304">
            <v>2</v>
          </cell>
          <cell r="E304" t="str">
            <v>EA</v>
          </cell>
          <cell r="F304">
            <v>26250</v>
          </cell>
          <cell r="G304">
            <v>52500</v>
          </cell>
        </row>
        <row r="305">
          <cell r="A305" t="str">
            <v>3.20</v>
          </cell>
          <cell r="B305" t="str">
            <v>난간설치(중분대용)</v>
          </cell>
          <cell r="C305" t="str">
            <v>(H=0.8 M)</v>
          </cell>
          <cell r="D305">
            <v>130</v>
          </cell>
          <cell r="E305" t="str">
            <v>M</v>
          </cell>
          <cell r="F305">
            <v>468167</v>
          </cell>
          <cell r="G305">
            <v>60861710</v>
          </cell>
        </row>
        <row r="306">
          <cell r="A306" t="str">
            <v>3.21</v>
          </cell>
          <cell r="F306">
            <v>0</v>
          </cell>
        </row>
        <row r="307">
          <cell r="A307" t="str">
            <v>a</v>
          </cell>
          <cell r="B307" t="str">
            <v>중앙분리대</v>
          </cell>
          <cell r="C307" t="str">
            <v>(표준레일,교량용)</v>
          </cell>
          <cell r="D307">
            <v>130</v>
          </cell>
          <cell r="E307" t="str">
            <v>M</v>
          </cell>
          <cell r="F307">
            <v>100400</v>
          </cell>
          <cell r="G307">
            <v>13052000</v>
          </cell>
        </row>
        <row r="308">
          <cell r="A308" t="str">
            <v>b</v>
          </cell>
          <cell r="B308" t="str">
            <v>가드레일</v>
          </cell>
          <cell r="C308" t="str">
            <v>(라운드레일,H=0.7M)</v>
          </cell>
          <cell r="D308">
            <v>2</v>
          </cell>
          <cell r="E308" t="str">
            <v>EA</v>
          </cell>
          <cell r="F308">
            <v>102047</v>
          </cell>
          <cell r="G308">
            <v>204094</v>
          </cell>
        </row>
        <row r="309">
          <cell r="A309" t="str">
            <v>3.22</v>
          </cell>
          <cell r="B309" t="str">
            <v>NOTCH 설치</v>
          </cell>
          <cell r="D309">
            <v>260</v>
          </cell>
          <cell r="E309" t="str">
            <v>M</v>
          </cell>
          <cell r="F309">
            <v>2716</v>
          </cell>
          <cell r="G309">
            <v>706160</v>
          </cell>
        </row>
        <row r="310">
          <cell r="A310" t="str">
            <v>3.23</v>
          </cell>
          <cell r="B310" t="str">
            <v>낙하물방지망</v>
          </cell>
          <cell r="D310">
            <v>1055</v>
          </cell>
          <cell r="E310" t="str">
            <v>M2</v>
          </cell>
          <cell r="F310">
            <v>3279</v>
          </cell>
          <cell r="G310">
            <v>3459345</v>
          </cell>
        </row>
        <row r="311">
          <cell r="A311" t="str">
            <v>3.24</v>
          </cell>
          <cell r="F311">
            <v>0</v>
          </cell>
        </row>
        <row r="312">
          <cell r="A312" t="str">
            <v>a</v>
          </cell>
          <cell r="B312" t="str">
            <v>교각점검시설</v>
          </cell>
          <cell r="C312" t="str">
            <v>(양촌교)</v>
          </cell>
          <cell r="D312">
            <v>4</v>
          </cell>
          <cell r="E312" t="str">
            <v>EA</v>
          </cell>
          <cell r="F312">
            <v>16873561</v>
          </cell>
          <cell r="G312">
            <v>67494244</v>
          </cell>
        </row>
        <row r="313">
          <cell r="A313" t="str">
            <v>b</v>
          </cell>
          <cell r="B313" t="str">
            <v>교대점검시설</v>
          </cell>
          <cell r="C313" t="str">
            <v>(양촌교)</v>
          </cell>
          <cell r="D313">
            <v>4</v>
          </cell>
          <cell r="E313" t="str">
            <v>EA</v>
          </cell>
          <cell r="F313">
            <v>8121997</v>
          </cell>
          <cell r="G313">
            <v>32487988</v>
          </cell>
        </row>
        <row r="314">
          <cell r="A314" t="str">
            <v>c</v>
          </cell>
          <cell r="B314" t="str">
            <v>안전점검통로</v>
          </cell>
          <cell r="C314" t="str">
            <v>(상부점검시설)</v>
          </cell>
          <cell r="D314">
            <v>260</v>
          </cell>
          <cell r="E314" t="str">
            <v>M</v>
          </cell>
          <cell r="F314">
            <v>629297</v>
          </cell>
          <cell r="G314">
            <v>163617220</v>
          </cell>
        </row>
        <row r="315">
          <cell r="A315" t="str">
            <v>d</v>
          </cell>
          <cell r="B315" t="str">
            <v>강교내부유지관리시설</v>
          </cell>
          <cell r="C315" t="str">
            <v>(양촌교)</v>
          </cell>
          <cell r="D315">
            <v>1</v>
          </cell>
          <cell r="E315" t="str">
            <v>식</v>
          </cell>
          <cell r="F315">
            <v>1967622</v>
          </cell>
          <cell r="G315">
            <v>1967622</v>
          </cell>
        </row>
        <row r="316">
          <cell r="A316" t="str">
            <v>3.25</v>
          </cell>
          <cell r="B316" t="str">
            <v>교량유지관리 번호판</v>
          </cell>
          <cell r="F316">
            <v>0</v>
          </cell>
        </row>
        <row r="317">
          <cell r="A317" t="str">
            <v>a</v>
          </cell>
          <cell r="B317" t="str">
            <v>교량유지관리표지판</v>
          </cell>
          <cell r="C317" t="str">
            <v>(BOX GIRDER내부용)</v>
          </cell>
          <cell r="D317">
            <v>12</v>
          </cell>
          <cell r="E317" t="str">
            <v>EA</v>
          </cell>
          <cell r="F317">
            <v>15976</v>
          </cell>
          <cell r="G317">
            <v>191712</v>
          </cell>
        </row>
        <row r="318">
          <cell r="A318" t="str">
            <v>b</v>
          </cell>
          <cell r="B318" t="str">
            <v>교량유지관리표지판</v>
          </cell>
          <cell r="C318" t="str">
            <v>(교각용)</v>
          </cell>
          <cell r="D318">
            <v>4</v>
          </cell>
          <cell r="E318" t="str">
            <v>EA</v>
          </cell>
          <cell r="F318">
            <v>13229</v>
          </cell>
          <cell r="G318">
            <v>52916</v>
          </cell>
        </row>
        <row r="319">
          <cell r="A319" t="str">
            <v>c</v>
          </cell>
          <cell r="B319" t="str">
            <v>교대용번호판설치</v>
          </cell>
          <cell r="D319">
            <v>4</v>
          </cell>
          <cell r="E319" t="str">
            <v>EA</v>
          </cell>
          <cell r="F319">
            <v>75280</v>
          </cell>
          <cell r="G319">
            <v>301120</v>
          </cell>
        </row>
        <row r="320">
          <cell r="A320" t="str">
            <v>3.26</v>
          </cell>
          <cell r="B320" t="str">
            <v>비파괴 검사비</v>
          </cell>
          <cell r="F320">
            <v>0</v>
          </cell>
        </row>
        <row r="321">
          <cell r="A321" t="str">
            <v>a</v>
          </cell>
          <cell r="B321" t="str">
            <v>방사선투과검사(RT)</v>
          </cell>
          <cell r="C321" t="str">
            <v>(3 1/3x12 ")</v>
          </cell>
          <cell r="D321">
            <v>78</v>
          </cell>
          <cell r="E321" t="str">
            <v>매</v>
          </cell>
          <cell r="F321">
            <v>36000</v>
          </cell>
          <cell r="G321">
            <v>2808000</v>
          </cell>
        </row>
        <row r="322">
          <cell r="A322" t="str">
            <v>b</v>
          </cell>
          <cell r="B322" t="str">
            <v>자분탐상검사</v>
          </cell>
          <cell r="C322" t="str">
            <v>(MT)</v>
          </cell>
          <cell r="D322">
            <v>181</v>
          </cell>
          <cell r="E322" t="str">
            <v>M</v>
          </cell>
          <cell r="F322">
            <v>14500</v>
          </cell>
          <cell r="G322">
            <v>2624500</v>
          </cell>
        </row>
        <row r="323">
          <cell r="A323" t="str">
            <v>3.27</v>
          </cell>
          <cell r="B323" t="str">
            <v>전선관 설치</v>
          </cell>
          <cell r="F323">
            <v>0</v>
          </cell>
        </row>
        <row r="324">
          <cell r="A324" t="str">
            <v>a</v>
          </cell>
          <cell r="B324" t="str">
            <v>전선관 설치</v>
          </cell>
          <cell r="C324" t="str">
            <v>(P.V.C Φ150)</v>
          </cell>
          <cell r="D324">
            <v>274</v>
          </cell>
          <cell r="E324" t="str">
            <v>M</v>
          </cell>
          <cell r="F324">
            <v>9957</v>
          </cell>
          <cell r="G324">
            <v>2728218</v>
          </cell>
        </row>
        <row r="325">
          <cell r="A325" t="str">
            <v>b</v>
          </cell>
          <cell r="B325" t="str">
            <v>전선관 설치</v>
          </cell>
          <cell r="C325" t="str">
            <v>(P.V.C Φ100)</v>
          </cell>
          <cell r="D325">
            <v>274</v>
          </cell>
          <cell r="E325" t="str">
            <v>M</v>
          </cell>
          <cell r="F325">
            <v>5063</v>
          </cell>
          <cell r="G325">
            <v>1387262</v>
          </cell>
        </row>
        <row r="326">
          <cell r="A326" t="str">
            <v>3.28</v>
          </cell>
          <cell r="B326" t="str">
            <v>가시설공</v>
          </cell>
          <cell r="F326">
            <v>0</v>
          </cell>
        </row>
        <row r="327">
          <cell r="A327" t="str">
            <v>a</v>
          </cell>
          <cell r="B327" t="str">
            <v>H-PILE 항타용천공</v>
          </cell>
          <cell r="C327" t="str">
            <v>토  사</v>
          </cell>
          <cell r="D327">
            <v>198</v>
          </cell>
          <cell r="E327" t="str">
            <v>M</v>
          </cell>
          <cell r="F327">
            <v>22470</v>
          </cell>
          <cell r="G327">
            <v>4449060</v>
          </cell>
        </row>
        <row r="328">
          <cell r="A328" t="str">
            <v>b</v>
          </cell>
          <cell r="B328" t="str">
            <v>H-PILE 설치및철거</v>
          </cell>
          <cell r="C328" t="str">
            <v>(H-300x300x10x15)</v>
          </cell>
          <cell r="D328">
            <v>210</v>
          </cell>
          <cell r="E328" t="str">
            <v>M</v>
          </cell>
          <cell r="F328">
            <v>25157</v>
          </cell>
          <cell r="G328">
            <v>5282970</v>
          </cell>
        </row>
        <row r="329">
          <cell r="A329" t="str">
            <v>c</v>
          </cell>
          <cell r="B329" t="str">
            <v>띠장 설치및철거</v>
          </cell>
          <cell r="C329" t="str">
            <v>(H-300x300x10x15)</v>
          </cell>
          <cell r="D329">
            <v>27</v>
          </cell>
          <cell r="E329" t="str">
            <v>M</v>
          </cell>
          <cell r="F329">
            <v>18657</v>
          </cell>
          <cell r="G329">
            <v>503739</v>
          </cell>
        </row>
        <row r="330">
          <cell r="A330" t="str">
            <v>d</v>
          </cell>
          <cell r="B330" t="str">
            <v>토류판설치및철거</v>
          </cell>
          <cell r="C330" t="str">
            <v>(1950x150x120)</v>
          </cell>
          <cell r="D330">
            <v>88</v>
          </cell>
          <cell r="E330" t="str">
            <v>M2</v>
          </cell>
          <cell r="F330">
            <v>29115</v>
          </cell>
          <cell r="G330">
            <v>2562120</v>
          </cell>
        </row>
        <row r="331">
          <cell r="A331" t="str">
            <v>e</v>
          </cell>
          <cell r="B331" t="str">
            <v>보걸이 설치</v>
          </cell>
          <cell r="D331">
            <v>23</v>
          </cell>
          <cell r="E331" t="str">
            <v>EA</v>
          </cell>
          <cell r="F331">
            <v>35344</v>
          </cell>
          <cell r="G331">
            <v>812912</v>
          </cell>
        </row>
        <row r="332">
          <cell r="A332" t="str">
            <v>3.29</v>
          </cell>
          <cell r="B332" t="str">
            <v>가설벤트</v>
          </cell>
          <cell r="F332">
            <v>0</v>
          </cell>
        </row>
        <row r="333">
          <cell r="A333" t="str">
            <v>a</v>
          </cell>
          <cell r="B333" t="str">
            <v>가설벤트 제작</v>
          </cell>
          <cell r="C333" t="str">
            <v>(양 촌 교)</v>
          </cell>
          <cell r="D333">
            <v>4</v>
          </cell>
          <cell r="E333" t="str">
            <v>조</v>
          </cell>
          <cell r="F333">
            <v>22749761</v>
          </cell>
          <cell r="G333">
            <v>90999044</v>
          </cell>
        </row>
        <row r="334">
          <cell r="A334" t="str">
            <v>b</v>
          </cell>
          <cell r="B334" t="str">
            <v>가설벤트 가설및철거</v>
          </cell>
          <cell r="C334" t="str">
            <v>(양 촌 교)</v>
          </cell>
          <cell r="D334">
            <v>16</v>
          </cell>
          <cell r="E334" t="str">
            <v>개소</v>
          </cell>
          <cell r="F334">
            <v>1227540</v>
          </cell>
          <cell r="G334">
            <v>19640640</v>
          </cell>
        </row>
        <row r="335">
          <cell r="A335" t="str">
            <v>3.B</v>
          </cell>
          <cell r="B335" t="str">
            <v>지  북  대  교</v>
          </cell>
        </row>
        <row r="336">
          <cell r="A336" t="str">
            <v>3.01</v>
          </cell>
          <cell r="B336" t="str">
            <v>토          공</v>
          </cell>
        </row>
        <row r="337">
          <cell r="A337" t="str">
            <v>a</v>
          </cell>
          <cell r="B337" t="str">
            <v>구조물 터파기</v>
          </cell>
          <cell r="C337" t="str">
            <v>(육상-토사)</v>
          </cell>
        </row>
        <row r="338">
          <cell r="A338" t="str">
            <v>-1</v>
          </cell>
          <cell r="B338" t="str">
            <v>구조물터파기</v>
          </cell>
          <cell r="C338" t="str">
            <v>(육상토사 0∼1 M)</v>
          </cell>
          <cell r="D338">
            <v>2958</v>
          </cell>
          <cell r="E338" t="str">
            <v>M3</v>
          </cell>
          <cell r="F338">
            <v>3206</v>
          </cell>
          <cell r="G338">
            <v>9483348</v>
          </cell>
        </row>
        <row r="339">
          <cell r="A339" t="str">
            <v>-2</v>
          </cell>
          <cell r="B339" t="str">
            <v>구조물터파기</v>
          </cell>
          <cell r="C339" t="str">
            <v>(육상토사 1∼2 M)</v>
          </cell>
          <cell r="D339">
            <v>2154</v>
          </cell>
          <cell r="E339" t="str">
            <v>M3</v>
          </cell>
          <cell r="F339">
            <v>3310</v>
          </cell>
          <cell r="G339">
            <v>7129740</v>
          </cell>
        </row>
        <row r="340">
          <cell r="A340" t="str">
            <v>-3</v>
          </cell>
          <cell r="B340" t="str">
            <v>구조물터파기</v>
          </cell>
          <cell r="C340" t="str">
            <v>(육상토사 2∼3 M)</v>
          </cell>
          <cell r="D340">
            <v>1775</v>
          </cell>
          <cell r="E340" t="str">
            <v>M3</v>
          </cell>
          <cell r="F340">
            <v>4041</v>
          </cell>
          <cell r="G340">
            <v>7172775</v>
          </cell>
        </row>
        <row r="341">
          <cell r="A341" t="str">
            <v>-4</v>
          </cell>
          <cell r="B341" t="str">
            <v>구조물터파기</v>
          </cell>
          <cell r="C341" t="str">
            <v>(육상토사 3∼4 M)</v>
          </cell>
          <cell r="D341">
            <v>1420</v>
          </cell>
          <cell r="E341" t="str">
            <v>M3</v>
          </cell>
          <cell r="F341">
            <v>4772</v>
          </cell>
          <cell r="G341">
            <v>6776240</v>
          </cell>
        </row>
        <row r="342">
          <cell r="A342" t="str">
            <v>-5</v>
          </cell>
          <cell r="B342" t="str">
            <v>구조물터파기</v>
          </cell>
          <cell r="C342" t="str">
            <v>(육상토사 4∼5 M)</v>
          </cell>
          <cell r="D342">
            <v>624</v>
          </cell>
          <cell r="E342" t="str">
            <v>M3</v>
          </cell>
          <cell r="F342">
            <v>5502</v>
          </cell>
          <cell r="G342">
            <v>3433248</v>
          </cell>
        </row>
        <row r="343">
          <cell r="A343" t="str">
            <v>b</v>
          </cell>
          <cell r="B343" t="str">
            <v>구조물 터파기</v>
          </cell>
          <cell r="C343" t="str">
            <v>(수중-토사)</v>
          </cell>
          <cell r="F343">
            <v>0</v>
          </cell>
        </row>
        <row r="344">
          <cell r="A344" t="str">
            <v>-1</v>
          </cell>
          <cell r="B344" t="str">
            <v>구조물터파기</v>
          </cell>
          <cell r="C344" t="str">
            <v>(수중토사 0∼1 M)</v>
          </cell>
          <cell r="D344">
            <v>2326</v>
          </cell>
          <cell r="E344" t="str">
            <v>M3</v>
          </cell>
          <cell r="F344">
            <v>5920</v>
          </cell>
          <cell r="G344">
            <v>13769920</v>
          </cell>
        </row>
        <row r="345">
          <cell r="A345" t="str">
            <v>-2</v>
          </cell>
          <cell r="B345" t="str">
            <v>구조물터파기</v>
          </cell>
          <cell r="C345" t="str">
            <v>(수중토사 1∼2 M)</v>
          </cell>
          <cell r="D345">
            <v>1962</v>
          </cell>
          <cell r="E345" t="str">
            <v>M3</v>
          </cell>
          <cell r="F345">
            <v>6129</v>
          </cell>
          <cell r="G345">
            <v>12025098</v>
          </cell>
        </row>
        <row r="346">
          <cell r="A346" t="str">
            <v>-3</v>
          </cell>
          <cell r="B346" t="str">
            <v>구조물터파기</v>
          </cell>
          <cell r="C346" t="str">
            <v>(수중토사 2∼3 M)</v>
          </cell>
          <cell r="D346">
            <v>1621</v>
          </cell>
          <cell r="E346" t="str">
            <v>M3</v>
          </cell>
          <cell r="F346">
            <v>7590</v>
          </cell>
          <cell r="G346">
            <v>12303390</v>
          </cell>
        </row>
        <row r="347">
          <cell r="A347" t="str">
            <v>-4</v>
          </cell>
          <cell r="B347" t="str">
            <v>구조물터파기</v>
          </cell>
          <cell r="C347" t="str">
            <v>(수중토사 3∼4 M)</v>
          </cell>
          <cell r="D347">
            <v>1305</v>
          </cell>
          <cell r="E347" t="str">
            <v>M3</v>
          </cell>
          <cell r="F347">
            <v>9051</v>
          </cell>
          <cell r="G347">
            <v>11811555</v>
          </cell>
        </row>
        <row r="348">
          <cell r="A348" t="str">
            <v>-5</v>
          </cell>
          <cell r="B348" t="str">
            <v>구조물터파기</v>
          </cell>
          <cell r="C348" t="str">
            <v>(수중토사 4∼5 M)</v>
          </cell>
          <cell r="D348">
            <v>442</v>
          </cell>
          <cell r="E348" t="str">
            <v>M3</v>
          </cell>
          <cell r="F348">
            <v>10513</v>
          </cell>
          <cell r="G348">
            <v>4646746</v>
          </cell>
        </row>
        <row r="349">
          <cell r="A349" t="str">
            <v>c</v>
          </cell>
          <cell r="B349" t="str">
            <v>구조물 터파기</v>
          </cell>
          <cell r="C349" t="str">
            <v>(수중-리핑암)</v>
          </cell>
          <cell r="F349">
            <v>0</v>
          </cell>
        </row>
        <row r="350">
          <cell r="A350" t="str">
            <v>-1</v>
          </cell>
          <cell r="B350" t="str">
            <v>구조물터파기</v>
          </cell>
          <cell r="C350" t="str">
            <v>(수중리핑암 4∼5 M)</v>
          </cell>
          <cell r="D350">
            <v>308</v>
          </cell>
          <cell r="E350" t="str">
            <v>M3</v>
          </cell>
          <cell r="F350">
            <v>122937</v>
          </cell>
          <cell r="G350">
            <v>37864596</v>
          </cell>
        </row>
        <row r="351">
          <cell r="A351" t="str">
            <v>-2</v>
          </cell>
          <cell r="B351" t="str">
            <v>구조물터파기</v>
          </cell>
          <cell r="C351" t="str">
            <v>(수중리핑암 5∼6 M)</v>
          </cell>
          <cell r="D351">
            <v>615</v>
          </cell>
          <cell r="E351" t="str">
            <v>M3</v>
          </cell>
          <cell r="F351">
            <v>132275</v>
          </cell>
          <cell r="G351">
            <v>81349125</v>
          </cell>
        </row>
        <row r="352">
          <cell r="A352" t="str">
            <v>-3</v>
          </cell>
          <cell r="B352" t="str">
            <v>구조물터파기</v>
          </cell>
          <cell r="C352" t="str">
            <v>(수중리핑암 6 M이상)</v>
          </cell>
          <cell r="D352">
            <v>124</v>
          </cell>
          <cell r="E352" t="str">
            <v>M3</v>
          </cell>
          <cell r="F352">
            <v>141612</v>
          </cell>
          <cell r="G352">
            <v>17559888</v>
          </cell>
        </row>
        <row r="353">
          <cell r="A353" t="str">
            <v>d</v>
          </cell>
          <cell r="B353" t="str">
            <v>되메우기및다짐</v>
          </cell>
          <cell r="C353" t="str">
            <v>(인력30%+백호우70%)</v>
          </cell>
          <cell r="D353">
            <v>9598</v>
          </cell>
          <cell r="E353" t="str">
            <v>M3</v>
          </cell>
          <cell r="F353">
            <v>4075</v>
          </cell>
          <cell r="G353">
            <v>39111850</v>
          </cell>
        </row>
        <row r="354">
          <cell r="A354" t="str">
            <v>e</v>
          </cell>
          <cell r="B354" t="str">
            <v>뒷채움잡석</v>
          </cell>
          <cell r="C354" t="str">
            <v>(부설및다짐)</v>
          </cell>
          <cell r="D354">
            <v>2915</v>
          </cell>
          <cell r="E354" t="str">
            <v>M3</v>
          </cell>
          <cell r="F354">
            <v>10744</v>
          </cell>
          <cell r="G354">
            <v>31318760</v>
          </cell>
        </row>
        <row r="355">
          <cell r="A355" t="str">
            <v>f</v>
          </cell>
          <cell r="B355" t="str">
            <v>세굴방지용사석채움</v>
          </cell>
          <cell r="C355" t="str">
            <v>(사석)</v>
          </cell>
          <cell r="D355">
            <v>3776</v>
          </cell>
          <cell r="E355" t="str">
            <v>M3</v>
          </cell>
          <cell r="F355">
            <v>26216</v>
          </cell>
          <cell r="G355">
            <v>98991616</v>
          </cell>
        </row>
        <row r="356">
          <cell r="A356" t="str">
            <v>3.02</v>
          </cell>
          <cell r="B356" t="str">
            <v>강관파일</v>
          </cell>
          <cell r="F356">
            <v>0</v>
          </cell>
        </row>
        <row r="357">
          <cell r="A357" t="str">
            <v>a</v>
          </cell>
          <cell r="B357" t="str">
            <v>강관파일항타(직항)</v>
          </cell>
          <cell r="C357" t="str">
            <v>(유압식Φ50815m이하)</v>
          </cell>
          <cell r="D357">
            <v>407</v>
          </cell>
          <cell r="E357" t="str">
            <v>M</v>
          </cell>
          <cell r="F357">
            <v>9587</v>
          </cell>
          <cell r="G357">
            <v>3901909</v>
          </cell>
        </row>
        <row r="358">
          <cell r="A358" t="str">
            <v>b</v>
          </cell>
          <cell r="B358" t="str">
            <v>강관파일천공</v>
          </cell>
          <cell r="C358" t="str">
            <v>(토 사 Φ508)</v>
          </cell>
          <cell r="D358">
            <v>2469</v>
          </cell>
          <cell r="E358" t="str">
            <v>M</v>
          </cell>
          <cell r="F358">
            <v>30636</v>
          </cell>
          <cell r="G358">
            <v>75640284</v>
          </cell>
        </row>
        <row r="359">
          <cell r="A359" t="str">
            <v>c</v>
          </cell>
          <cell r="B359" t="str">
            <v>속채움콘크리트</v>
          </cell>
          <cell r="D359">
            <v>85</v>
          </cell>
          <cell r="E359" t="str">
            <v>M3</v>
          </cell>
          <cell r="F359">
            <v>20625</v>
          </cell>
          <cell r="G359">
            <v>1753125</v>
          </cell>
        </row>
        <row r="360">
          <cell r="A360" t="str">
            <v>d</v>
          </cell>
          <cell r="B360" t="str">
            <v>두부및선단보강</v>
          </cell>
          <cell r="C360" t="str">
            <v>(Φ508.0 m/m)</v>
          </cell>
          <cell r="D360">
            <v>407</v>
          </cell>
          <cell r="E360" t="str">
            <v>EA</v>
          </cell>
          <cell r="F360">
            <v>156845</v>
          </cell>
          <cell r="G360">
            <v>63835915</v>
          </cell>
        </row>
        <row r="361">
          <cell r="A361" t="str">
            <v>3.03</v>
          </cell>
          <cell r="B361" t="str">
            <v>거 푸 집</v>
          </cell>
          <cell r="F361">
            <v>0</v>
          </cell>
        </row>
        <row r="362">
          <cell r="A362" t="str">
            <v>a</v>
          </cell>
          <cell r="B362" t="str">
            <v>합판거푸집</v>
          </cell>
          <cell r="C362" t="str">
            <v>(3 회)</v>
          </cell>
          <cell r="D362">
            <v>4792</v>
          </cell>
          <cell r="E362" t="str">
            <v>M2</v>
          </cell>
          <cell r="F362">
            <v>18891</v>
          </cell>
          <cell r="G362">
            <v>90525672</v>
          </cell>
        </row>
        <row r="363">
          <cell r="A363" t="str">
            <v>b</v>
          </cell>
          <cell r="B363" t="str">
            <v>합판거푸집</v>
          </cell>
          <cell r="C363" t="str">
            <v>(3 회 7∼10 m)</v>
          </cell>
          <cell r="D363">
            <v>241</v>
          </cell>
          <cell r="E363" t="str">
            <v>M2</v>
          </cell>
          <cell r="F363">
            <v>20074</v>
          </cell>
          <cell r="G363">
            <v>4837834</v>
          </cell>
        </row>
        <row r="364">
          <cell r="A364" t="str">
            <v>c</v>
          </cell>
          <cell r="B364" t="str">
            <v>합판거푸집</v>
          </cell>
          <cell r="C364" t="str">
            <v>(4 회)</v>
          </cell>
          <cell r="D364">
            <v>1080</v>
          </cell>
          <cell r="E364" t="str">
            <v>M2</v>
          </cell>
          <cell r="F364">
            <v>16311</v>
          </cell>
          <cell r="G364">
            <v>17615880</v>
          </cell>
        </row>
        <row r="365">
          <cell r="A365" t="str">
            <v>d</v>
          </cell>
          <cell r="B365" t="str">
            <v>합판거푸집</v>
          </cell>
          <cell r="C365" t="str">
            <v>(6 회)</v>
          </cell>
          <cell r="D365">
            <v>1171</v>
          </cell>
          <cell r="E365" t="str">
            <v>M2</v>
          </cell>
          <cell r="F365">
            <v>13583</v>
          </cell>
          <cell r="G365">
            <v>15905693</v>
          </cell>
        </row>
        <row r="366">
          <cell r="A366" t="str">
            <v>e</v>
          </cell>
          <cell r="B366" t="str">
            <v>강재거푸집</v>
          </cell>
          <cell r="C366" t="str">
            <v>(교각용:D=2.0 M)</v>
          </cell>
          <cell r="D366">
            <v>660</v>
          </cell>
          <cell r="E366" t="str">
            <v>M2</v>
          </cell>
          <cell r="F366">
            <v>24756</v>
          </cell>
          <cell r="G366">
            <v>16338960</v>
          </cell>
        </row>
        <row r="367">
          <cell r="A367" t="str">
            <v>3.04</v>
          </cell>
          <cell r="B367" t="str">
            <v>강관비계</v>
          </cell>
          <cell r="C367" t="str">
            <v>(0∼30 M)</v>
          </cell>
          <cell r="D367">
            <v>1698</v>
          </cell>
          <cell r="E367" t="str">
            <v>M2</v>
          </cell>
          <cell r="F367">
            <v>7603</v>
          </cell>
          <cell r="G367">
            <v>12909894</v>
          </cell>
        </row>
        <row r="368">
          <cell r="A368" t="str">
            <v>3.05</v>
          </cell>
          <cell r="B368" t="str">
            <v>동 바 리</v>
          </cell>
          <cell r="F368">
            <v>0</v>
          </cell>
        </row>
        <row r="369">
          <cell r="A369" t="str">
            <v>a</v>
          </cell>
          <cell r="B369" t="str">
            <v>강관동바리</v>
          </cell>
          <cell r="C369" t="str">
            <v>(교량용)</v>
          </cell>
          <cell r="D369">
            <v>840</v>
          </cell>
          <cell r="E369" t="str">
            <v>공M3</v>
          </cell>
          <cell r="F369">
            <v>15940</v>
          </cell>
          <cell r="G369">
            <v>13389600</v>
          </cell>
        </row>
        <row r="370">
          <cell r="A370" t="str">
            <v>b</v>
          </cell>
          <cell r="B370" t="str">
            <v>수평보강재(교량용)</v>
          </cell>
          <cell r="C370" t="str">
            <v>(강관동바리)</v>
          </cell>
          <cell r="D370">
            <v>296</v>
          </cell>
          <cell r="E370" t="str">
            <v>M2</v>
          </cell>
          <cell r="F370">
            <v>2864</v>
          </cell>
          <cell r="G370">
            <v>847744</v>
          </cell>
        </row>
        <row r="371">
          <cell r="A371" t="str">
            <v>3.06</v>
          </cell>
          <cell r="B371" t="str">
            <v>DECK PLATE</v>
          </cell>
          <cell r="C371" t="str">
            <v>(지북대교)</v>
          </cell>
          <cell r="D371">
            <v>2381</v>
          </cell>
          <cell r="E371" t="str">
            <v>M2</v>
          </cell>
          <cell r="F371">
            <v>52498</v>
          </cell>
          <cell r="G371">
            <v>124997738</v>
          </cell>
        </row>
        <row r="372">
          <cell r="A372" t="str">
            <v>3.07</v>
          </cell>
          <cell r="B372" t="str">
            <v>철근가공조립</v>
          </cell>
          <cell r="F372">
            <v>0</v>
          </cell>
        </row>
        <row r="373">
          <cell r="A373" t="str">
            <v>a</v>
          </cell>
          <cell r="B373" t="str">
            <v>철근가공조립</v>
          </cell>
          <cell r="C373" t="str">
            <v>(보 통)</v>
          </cell>
          <cell r="D373">
            <v>117.059</v>
          </cell>
          <cell r="E373" t="str">
            <v>Ton</v>
          </cell>
          <cell r="F373">
            <v>330357</v>
          </cell>
          <cell r="G373">
            <v>38671260</v>
          </cell>
        </row>
        <row r="374">
          <cell r="A374" t="str">
            <v>b</v>
          </cell>
          <cell r="B374" t="str">
            <v>철근가공조립</v>
          </cell>
          <cell r="C374" t="str">
            <v>(복 잡)</v>
          </cell>
          <cell r="D374">
            <v>1197.9939999999999</v>
          </cell>
          <cell r="E374" t="str">
            <v>Ton</v>
          </cell>
          <cell r="F374">
            <v>361279</v>
          </cell>
          <cell r="G374">
            <v>432810074</v>
          </cell>
        </row>
        <row r="375">
          <cell r="A375" t="str">
            <v>3.08</v>
          </cell>
          <cell r="B375" t="str">
            <v>콘크리트타설</v>
          </cell>
          <cell r="F375">
            <v>0</v>
          </cell>
        </row>
        <row r="376">
          <cell r="A376" t="str">
            <v>a</v>
          </cell>
          <cell r="B376" t="str">
            <v>콘크리트타설</v>
          </cell>
          <cell r="C376" t="str">
            <v>(철근 펌프카)</v>
          </cell>
          <cell r="D376">
            <v>7144</v>
          </cell>
          <cell r="E376" t="str">
            <v>M3</v>
          </cell>
          <cell r="F376">
            <v>10488</v>
          </cell>
          <cell r="G376">
            <v>74926272</v>
          </cell>
        </row>
        <row r="377">
          <cell r="A377" t="str">
            <v>b</v>
          </cell>
          <cell r="B377" t="str">
            <v>콘크리트타설</v>
          </cell>
          <cell r="C377" t="str">
            <v>(철근 VIB 포함)</v>
          </cell>
          <cell r="D377">
            <v>1</v>
          </cell>
          <cell r="E377" t="str">
            <v>M3</v>
          </cell>
          <cell r="F377">
            <v>20625</v>
          </cell>
          <cell r="G377">
            <v>20625</v>
          </cell>
        </row>
        <row r="378">
          <cell r="A378" t="str">
            <v>c</v>
          </cell>
          <cell r="B378" t="str">
            <v>콘크리트타설</v>
          </cell>
          <cell r="C378" t="str">
            <v>(무근 VIB 포함)</v>
          </cell>
          <cell r="D378">
            <v>628</v>
          </cell>
          <cell r="E378" t="str">
            <v>M3</v>
          </cell>
          <cell r="F378">
            <v>18476</v>
          </cell>
          <cell r="G378">
            <v>11602928</v>
          </cell>
        </row>
        <row r="379">
          <cell r="A379" t="str">
            <v>d</v>
          </cell>
          <cell r="B379" t="str">
            <v>콘크리트타설</v>
          </cell>
          <cell r="C379" t="str">
            <v>(무근 VIB 제외)</v>
          </cell>
          <cell r="D379">
            <v>245</v>
          </cell>
          <cell r="E379" t="str">
            <v>M3</v>
          </cell>
          <cell r="F379">
            <v>18226</v>
          </cell>
          <cell r="G379">
            <v>4465370</v>
          </cell>
        </row>
        <row r="380">
          <cell r="A380" t="str">
            <v>e</v>
          </cell>
          <cell r="B380" t="str">
            <v>강섬유보강재</v>
          </cell>
          <cell r="C380" t="str">
            <v>(900 g/㎥)</v>
          </cell>
          <cell r="D380">
            <v>2188</v>
          </cell>
          <cell r="E380" t="str">
            <v>M3</v>
          </cell>
          <cell r="F380">
            <v>4350</v>
          </cell>
          <cell r="G380">
            <v>9517800</v>
          </cell>
        </row>
        <row r="381">
          <cell r="A381" t="str">
            <v>3.09</v>
          </cell>
          <cell r="B381" t="str">
            <v>표면처리</v>
          </cell>
          <cell r="F381">
            <v>0</v>
          </cell>
        </row>
        <row r="382">
          <cell r="A382" t="str">
            <v>a</v>
          </cell>
          <cell r="B382" t="str">
            <v>슬래브양생</v>
          </cell>
          <cell r="C382" t="str">
            <v>(양생제)</v>
          </cell>
          <cell r="D382">
            <v>4514</v>
          </cell>
          <cell r="E382" t="str">
            <v>M2</v>
          </cell>
          <cell r="F382">
            <v>271</v>
          </cell>
          <cell r="G382">
            <v>1223294</v>
          </cell>
        </row>
        <row r="383">
          <cell r="A383" t="str">
            <v>b</v>
          </cell>
          <cell r="B383" t="str">
            <v>슬래브면고르기</v>
          </cell>
          <cell r="C383" t="str">
            <v>(데크 피니샤)</v>
          </cell>
          <cell r="D383">
            <v>4514</v>
          </cell>
          <cell r="E383" t="str">
            <v>M2</v>
          </cell>
          <cell r="F383">
            <v>464</v>
          </cell>
          <cell r="G383">
            <v>2094496</v>
          </cell>
        </row>
        <row r="384">
          <cell r="A384" t="str">
            <v>c</v>
          </cell>
          <cell r="B384" t="str">
            <v>아스팔트 코팅</v>
          </cell>
          <cell r="C384" t="str">
            <v>(2 회)</v>
          </cell>
          <cell r="D384">
            <v>1174</v>
          </cell>
          <cell r="E384" t="str">
            <v>M2</v>
          </cell>
          <cell r="F384">
            <v>4725</v>
          </cell>
          <cell r="G384">
            <v>5547150</v>
          </cell>
        </row>
        <row r="385">
          <cell r="A385" t="str">
            <v>3.10</v>
          </cell>
          <cell r="B385" t="str">
            <v>교좌장치</v>
          </cell>
          <cell r="F385">
            <v>0</v>
          </cell>
        </row>
        <row r="386">
          <cell r="A386" t="str">
            <v>a</v>
          </cell>
          <cell r="B386" t="str">
            <v>교좌장치(고정단)</v>
          </cell>
          <cell r="C386" t="str">
            <v>(SPHERICAL,400ton)</v>
          </cell>
          <cell r="D386">
            <v>4</v>
          </cell>
          <cell r="E386" t="str">
            <v>EA</v>
          </cell>
          <cell r="F386">
            <v>76226</v>
          </cell>
          <cell r="G386">
            <v>304904</v>
          </cell>
        </row>
        <row r="387">
          <cell r="A387" t="str">
            <v>b</v>
          </cell>
          <cell r="B387" t="str">
            <v>교좌장치(일방향)</v>
          </cell>
          <cell r="C387" t="str">
            <v>(SPHERICAL,250ton)</v>
          </cell>
          <cell r="D387">
            <v>8</v>
          </cell>
          <cell r="E387" t="str">
            <v>EA</v>
          </cell>
          <cell r="F387">
            <v>76226</v>
          </cell>
          <cell r="G387">
            <v>609808</v>
          </cell>
        </row>
        <row r="388">
          <cell r="A388" t="str">
            <v>c</v>
          </cell>
          <cell r="B388" t="str">
            <v>교좌장치(일방향)</v>
          </cell>
          <cell r="C388" t="str">
            <v>(SPHERICAL,400ton)</v>
          </cell>
          <cell r="D388">
            <v>16</v>
          </cell>
          <cell r="E388" t="str">
            <v>EA</v>
          </cell>
          <cell r="F388">
            <v>76226</v>
          </cell>
          <cell r="G388">
            <v>1219616</v>
          </cell>
        </row>
        <row r="389">
          <cell r="A389" t="str">
            <v>d</v>
          </cell>
          <cell r="B389" t="str">
            <v>교좌장치(양방향)</v>
          </cell>
          <cell r="C389" t="str">
            <v>(SPHERICAL,250ton)</v>
          </cell>
          <cell r="D389">
            <v>12</v>
          </cell>
          <cell r="E389" t="str">
            <v>EA</v>
          </cell>
          <cell r="F389">
            <v>76226</v>
          </cell>
          <cell r="G389">
            <v>914712</v>
          </cell>
        </row>
        <row r="390">
          <cell r="A390" t="str">
            <v>e</v>
          </cell>
          <cell r="B390" t="str">
            <v>교좌장치(양방향)</v>
          </cell>
          <cell r="C390" t="str">
            <v>(SPHERICAL,400ton)</v>
          </cell>
          <cell r="D390">
            <v>16</v>
          </cell>
          <cell r="E390" t="str">
            <v>EA</v>
          </cell>
          <cell r="F390">
            <v>76226</v>
          </cell>
          <cell r="G390">
            <v>1219616</v>
          </cell>
        </row>
        <row r="391">
          <cell r="A391" t="str">
            <v>3.11</v>
          </cell>
          <cell r="B391" t="str">
            <v>강    교</v>
          </cell>
          <cell r="F391">
            <v>0</v>
          </cell>
        </row>
        <row r="392">
          <cell r="A392" t="str">
            <v>a</v>
          </cell>
          <cell r="B392" t="str">
            <v>제작및가설</v>
          </cell>
          <cell r="F392">
            <v>0</v>
          </cell>
        </row>
        <row r="393">
          <cell r="A393" t="str">
            <v>-1</v>
          </cell>
          <cell r="B393" t="str">
            <v>강교 제작</v>
          </cell>
          <cell r="C393" t="str">
            <v>(지북대교)</v>
          </cell>
          <cell r="D393">
            <v>1970.4739999999999</v>
          </cell>
          <cell r="E393" t="str">
            <v>Ton</v>
          </cell>
          <cell r="F393">
            <v>1557182</v>
          </cell>
          <cell r="G393">
            <v>3068386644</v>
          </cell>
        </row>
        <row r="394">
          <cell r="A394" t="str">
            <v>-2</v>
          </cell>
          <cell r="B394" t="str">
            <v>강교 운반</v>
          </cell>
          <cell r="C394" t="str">
            <v>(지북대교)</v>
          </cell>
          <cell r="D394">
            <v>1970.4739999999999</v>
          </cell>
          <cell r="E394" t="str">
            <v>Ton</v>
          </cell>
          <cell r="F394">
            <v>55651</v>
          </cell>
          <cell r="G394">
            <v>109658848</v>
          </cell>
        </row>
        <row r="395">
          <cell r="A395" t="str">
            <v>-3</v>
          </cell>
          <cell r="B395" t="str">
            <v>강교 가설</v>
          </cell>
          <cell r="C395" t="str">
            <v>(지북대교)</v>
          </cell>
          <cell r="D395">
            <v>1970.4739999999999</v>
          </cell>
          <cell r="E395" t="str">
            <v>Ton</v>
          </cell>
          <cell r="F395">
            <v>278463</v>
          </cell>
          <cell r="G395">
            <v>548704101</v>
          </cell>
        </row>
        <row r="396">
          <cell r="A396" t="str">
            <v>b</v>
          </cell>
          <cell r="B396" t="str">
            <v>강교도장</v>
          </cell>
          <cell r="F396">
            <v>0</v>
          </cell>
        </row>
        <row r="397">
          <cell r="A397" t="str">
            <v>-1</v>
          </cell>
          <cell r="B397" t="str">
            <v>강교내부도장</v>
          </cell>
          <cell r="C397" t="str">
            <v>(공장)</v>
          </cell>
          <cell r="D397">
            <v>22052</v>
          </cell>
          <cell r="E397" t="str">
            <v>M2</v>
          </cell>
          <cell r="F397">
            <v>16546</v>
          </cell>
          <cell r="G397">
            <v>364872392</v>
          </cell>
        </row>
        <row r="398">
          <cell r="A398" t="str">
            <v>-2</v>
          </cell>
          <cell r="B398" t="str">
            <v>강교 SPLICE</v>
          </cell>
          <cell r="C398" t="str">
            <v>(공장)</v>
          </cell>
          <cell r="D398">
            <v>1809</v>
          </cell>
          <cell r="E398" t="str">
            <v>M2</v>
          </cell>
          <cell r="F398">
            <v>9338</v>
          </cell>
          <cell r="G398">
            <v>16892442</v>
          </cell>
        </row>
        <row r="399">
          <cell r="A399" t="str">
            <v>-3</v>
          </cell>
          <cell r="B399" t="str">
            <v>내부볼트및 SPILCE</v>
          </cell>
          <cell r="C399" t="str">
            <v>(현장)</v>
          </cell>
          <cell r="D399">
            <v>462</v>
          </cell>
          <cell r="E399" t="str">
            <v>M2</v>
          </cell>
          <cell r="F399">
            <v>5963</v>
          </cell>
          <cell r="G399">
            <v>2754906</v>
          </cell>
        </row>
        <row r="400">
          <cell r="A400" t="str">
            <v>-4</v>
          </cell>
          <cell r="B400" t="str">
            <v>외부 도장</v>
          </cell>
          <cell r="C400" t="str">
            <v>(공장)</v>
          </cell>
          <cell r="D400">
            <v>13621</v>
          </cell>
          <cell r="E400" t="str">
            <v>M2</v>
          </cell>
          <cell r="F400">
            <v>18684</v>
          </cell>
          <cell r="G400">
            <v>254494764</v>
          </cell>
        </row>
        <row r="401">
          <cell r="A401" t="str">
            <v>-5</v>
          </cell>
          <cell r="B401" t="str">
            <v>외부 도장</v>
          </cell>
          <cell r="C401" t="str">
            <v>(현장)</v>
          </cell>
          <cell r="D401">
            <v>13621</v>
          </cell>
          <cell r="E401" t="str">
            <v>M2</v>
          </cell>
          <cell r="F401">
            <v>3745</v>
          </cell>
          <cell r="G401">
            <v>51010645</v>
          </cell>
        </row>
        <row r="402">
          <cell r="A402" t="str">
            <v>-6</v>
          </cell>
          <cell r="B402" t="str">
            <v>외부포장면도장</v>
          </cell>
          <cell r="C402" t="str">
            <v>(공장)</v>
          </cell>
          <cell r="D402">
            <v>3513</v>
          </cell>
          <cell r="E402" t="str">
            <v>M2</v>
          </cell>
          <cell r="F402">
            <v>13966</v>
          </cell>
          <cell r="G402">
            <v>49062558</v>
          </cell>
        </row>
        <row r="403">
          <cell r="A403" t="str">
            <v>-7</v>
          </cell>
          <cell r="B403" t="str">
            <v>외부볼트및 SPLICE</v>
          </cell>
          <cell r="C403" t="str">
            <v>(현장)-내후성중방식</v>
          </cell>
          <cell r="D403">
            <v>793</v>
          </cell>
          <cell r="E403" t="str">
            <v>M2</v>
          </cell>
          <cell r="F403">
            <v>12324</v>
          </cell>
          <cell r="G403">
            <v>9772932</v>
          </cell>
        </row>
        <row r="404">
          <cell r="A404" t="str">
            <v>3.12</v>
          </cell>
          <cell r="B404" t="str">
            <v>신축이음장치</v>
          </cell>
          <cell r="C404" t="str">
            <v>(Rail-No120)</v>
          </cell>
          <cell r="D404">
            <v>111</v>
          </cell>
          <cell r="E404" t="str">
            <v>M</v>
          </cell>
          <cell r="F404">
            <v>1103333</v>
          </cell>
          <cell r="G404">
            <v>122469963</v>
          </cell>
        </row>
        <row r="405">
          <cell r="A405" t="str">
            <v>3.13</v>
          </cell>
          <cell r="B405" t="str">
            <v>교면방수</v>
          </cell>
          <cell r="C405" t="str">
            <v>(도막식)</v>
          </cell>
          <cell r="D405">
            <v>4514</v>
          </cell>
          <cell r="E405" t="str">
            <v>M2</v>
          </cell>
          <cell r="F405">
            <v>15008</v>
          </cell>
          <cell r="G405">
            <v>67746112</v>
          </cell>
        </row>
        <row r="406">
          <cell r="A406" t="str">
            <v>3.14</v>
          </cell>
          <cell r="B406" t="str">
            <v>접속슬래브 접합공</v>
          </cell>
          <cell r="F406">
            <v>0</v>
          </cell>
        </row>
        <row r="407">
          <cell r="A407" t="str">
            <v>a</v>
          </cell>
          <cell r="B407" t="str">
            <v>다웰바 설치</v>
          </cell>
          <cell r="C407" t="str">
            <v>(D=25 m/m, L=600)</v>
          </cell>
          <cell r="D407">
            <v>286</v>
          </cell>
          <cell r="E407" t="str">
            <v>EA</v>
          </cell>
          <cell r="F407">
            <v>8669</v>
          </cell>
          <cell r="G407">
            <v>2479334</v>
          </cell>
        </row>
        <row r="408">
          <cell r="A408" t="str">
            <v>b</v>
          </cell>
          <cell r="B408" t="str">
            <v>스치로폴설치</v>
          </cell>
          <cell r="F408">
            <v>0</v>
          </cell>
        </row>
        <row r="409">
          <cell r="A409" t="str">
            <v>-1</v>
          </cell>
          <cell r="B409" t="str">
            <v>스치로폴설치</v>
          </cell>
          <cell r="C409" t="str">
            <v>(T=20 m/m)</v>
          </cell>
          <cell r="D409">
            <v>82</v>
          </cell>
          <cell r="E409" t="str">
            <v>M2</v>
          </cell>
          <cell r="F409">
            <v>1039</v>
          </cell>
          <cell r="G409">
            <v>85198</v>
          </cell>
        </row>
        <row r="410">
          <cell r="A410" t="str">
            <v>-2</v>
          </cell>
          <cell r="B410" t="str">
            <v>스치로폴설치</v>
          </cell>
          <cell r="C410" t="str">
            <v>(T=10 m/m)</v>
          </cell>
          <cell r="D410">
            <v>42</v>
          </cell>
          <cell r="E410" t="str">
            <v>M2</v>
          </cell>
          <cell r="F410">
            <v>519</v>
          </cell>
          <cell r="G410">
            <v>21798</v>
          </cell>
        </row>
        <row r="411">
          <cell r="A411" t="str">
            <v>3.15</v>
          </cell>
          <cell r="B411" t="str">
            <v>무수축 콘크리트</v>
          </cell>
          <cell r="F411">
            <v>0</v>
          </cell>
        </row>
        <row r="412">
          <cell r="A412" t="str">
            <v>a</v>
          </cell>
          <cell r="B412" t="str">
            <v>무수축몰탈</v>
          </cell>
          <cell r="C412" t="str">
            <v>(1:1)</v>
          </cell>
          <cell r="D412">
            <v>3.5939999999999999</v>
          </cell>
          <cell r="E412" t="str">
            <v>M3</v>
          </cell>
          <cell r="F412">
            <v>113616</v>
          </cell>
          <cell r="G412">
            <v>408335</v>
          </cell>
        </row>
        <row r="413">
          <cell r="A413" t="str">
            <v>b</v>
          </cell>
          <cell r="B413" t="str">
            <v>무수축콘크리트</v>
          </cell>
          <cell r="D413">
            <v>29</v>
          </cell>
          <cell r="E413" t="str">
            <v>M3</v>
          </cell>
          <cell r="F413">
            <v>173656</v>
          </cell>
          <cell r="G413">
            <v>5036024</v>
          </cell>
        </row>
        <row r="414">
          <cell r="A414" t="str">
            <v>3.16</v>
          </cell>
          <cell r="B414" t="str">
            <v>교대보호블럭설치</v>
          </cell>
          <cell r="F414">
            <v>0</v>
          </cell>
        </row>
        <row r="415">
          <cell r="A415" t="str">
            <v>a</v>
          </cell>
          <cell r="B415" t="str">
            <v>보호블럭설치</v>
          </cell>
          <cell r="C415" t="str">
            <v>(40x40x12)</v>
          </cell>
          <cell r="D415">
            <v>728</v>
          </cell>
          <cell r="E415" t="str">
            <v>M2</v>
          </cell>
          <cell r="F415">
            <v>25301</v>
          </cell>
          <cell r="G415">
            <v>18419128</v>
          </cell>
        </row>
        <row r="416">
          <cell r="A416" t="str">
            <v>b</v>
          </cell>
          <cell r="B416" t="str">
            <v>부직포설치</v>
          </cell>
          <cell r="C416" t="str">
            <v>(3.0 T/M)</v>
          </cell>
          <cell r="D416">
            <v>728</v>
          </cell>
          <cell r="E416" t="str">
            <v>M2</v>
          </cell>
          <cell r="F416">
            <v>1639</v>
          </cell>
          <cell r="G416">
            <v>1193192</v>
          </cell>
        </row>
        <row r="417">
          <cell r="A417" t="str">
            <v>3.17</v>
          </cell>
          <cell r="B417" t="str">
            <v>배수시설</v>
          </cell>
          <cell r="F417">
            <v>0</v>
          </cell>
        </row>
        <row r="418">
          <cell r="A418" t="str">
            <v>a</v>
          </cell>
          <cell r="B418" t="str">
            <v>하천용 집수구</v>
          </cell>
          <cell r="C418" t="str">
            <v>(주철)</v>
          </cell>
          <cell r="D418">
            <v>60</v>
          </cell>
          <cell r="E418" t="str">
            <v>EA</v>
          </cell>
          <cell r="F418">
            <v>30075</v>
          </cell>
          <cell r="G418">
            <v>1804500</v>
          </cell>
        </row>
        <row r="419">
          <cell r="A419" t="str">
            <v>b</v>
          </cell>
          <cell r="B419" t="str">
            <v>배 수 구</v>
          </cell>
          <cell r="C419" t="str">
            <v>(스테인레스관)</v>
          </cell>
          <cell r="D419">
            <v>180</v>
          </cell>
          <cell r="E419" t="str">
            <v>EA</v>
          </cell>
          <cell r="F419">
            <v>195125</v>
          </cell>
          <cell r="G419">
            <v>35122500</v>
          </cell>
        </row>
        <row r="420">
          <cell r="A420" t="str">
            <v>c</v>
          </cell>
          <cell r="B420" t="str">
            <v>PVC PIPE 설치</v>
          </cell>
          <cell r="C420" t="str">
            <v>(D=100 m/m)</v>
          </cell>
          <cell r="D420">
            <v>5</v>
          </cell>
          <cell r="E420" t="str">
            <v>M</v>
          </cell>
          <cell r="F420">
            <v>4964</v>
          </cell>
          <cell r="G420">
            <v>24820</v>
          </cell>
        </row>
        <row r="421">
          <cell r="A421" t="str">
            <v>3.18</v>
          </cell>
          <cell r="B421" t="str">
            <v>스페이서설치</v>
          </cell>
          <cell r="F421">
            <v>0</v>
          </cell>
        </row>
        <row r="422">
          <cell r="A422" t="str">
            <v>a</v>
          </cell>
          <cell r="B422" t="str">
            <v>스페이서 설치</v>
          </cell>
          <cell r="C422" t="str">
            <v>(벽체용)</v>
          </cell>
          <cell r="D422">
            <v>4191</v>
          </cell>
          <cell r="E422" t="str">
            <v>M2</v>
          </cell>
          <cell r="F422">
            <v>270</v>
          </cell>
          <cell r="G422">
            <v>1131570</v>
          </cell>
        </row>
        <row r="423">
          <cell r="A423" t="str">
            <v>b</v>
          </cell>
          <cell r="B423" t="str">
            <v>스페이서 설치</v>
          </cell>
          <cell r="C423" t="str">
            <v>(슬라브및기초용)</v>
          </cell>
          <cell r="D423">
            <v>8564</v>
          </cell>
          <cell r="E423" t="str">
            <v>M2</v>
          </cell>
          <cell r="F423">
            <v>92</v>
          </cell>
          <cell r="G423">
            <v>787888</v>
          </cell>
        </row>
        <row r="424">
          <cell r="A424" t="str">
            <v>3.19</v>
          </cell>
          <cell r="B424" t="str">
            <v>교명판및설명판</v>
          </cell>
          <cell r="F424">
            <v>0</v>
          </cell>
        </row>
        <row r="425">
          <cell r="A425" t="str">
            <v>a</v>
          </cell>
          <cell r="B425" t="str">
            <v>교 명 주</v>
          </cell>
          <cell r="C425" t="str">
            <v>(중형, 화강석)</v>
          </cell>
          <cell r="D425">
            <v>4</v>
          </cell>
          <cell r="E425" t="str">
            <v>기</v>
          </cell>
          <cell r="F425">
            <v>1870007</v>
          </cell>
          <cell r="G425">
            <v>7480028</v>
          </cell>
        </row>
        <row r="426">
          <cell r="A426" t="str">
            <v>b</v>
          </cell>
          <cell r="B426" t="str">
            <v>교 명 판(황동주물)</v>
          </cell>
          <cell r="C426" t="str">
            <v>(450x200x10)</v>
          </cell>
          <cell r="D426">
            <v>2</v>
          </cell>
          <cell r="E426" t="str">
            <v>EA</v>
          </cell>
          <cell r="F426">
            <v>39690</v>
          </cell>
          <cell r="G426">
            <v>79380</v>
          </cell>
        </row>
        <row r="427">
          <cell r="A427" t="str">
            <v>c</v>
          </cell>
          <cell r="B427" t="str">
            <v>설 명 판(황동주물)</v>
          </cell>
          <cell r="C427" t="str">
            <v>(500x300x10)</v>
          </cell>
          <cell r="D427">
            <v>2</v>
          </cell>
          <cell r="E427" t="str">
            <v>EA</v>
          </cell>
          <cell r="F427">
            <v>66150</v>
          </cell>
          <cell r="G427">
            <v>132300</v>
          </cell>
        </row>
        <row r="428">
          <cell r="A428" t="str">
            <v>3.20</v>
          </cell>
          <cell r="B428" t="str">
            <v>측량기준점 설치</v>
          </cell>
          <cell r="C428" t="str">
            <v>(황동주물)</v>
          </cell>
          <cell r="D428">
            <v>2</v>
          </cell>
          <cell r="E428" t="str">
            <v>EA</v>
          </cell>
          <cell r="F428">
            <v>26250</v>
          </cell>
          <cell r="G428">
            <v>52500</v>
          </cell>
        </row>
        <row r="429">
          <cell r="A429" t="str">
            <v>3.21</v>
          </cell>
          <cell r="F429">
            <v>0</v>
          </cell>
        </row>
        <row r="430">
          <cell r="A430" t="str">
            <v>a</v>
          </cell>
          <cell r="B430" t="str">
            <v>난간설치(보도용)</v>
          </cell>
          <cell r="C430" t="str">
            <v>(H=0.6 M)</v>
          </cell>
          <cell r="D430">
            <v>369</v>
          </cell>
          <cell r="E430" t="str">
            <v>M</v>
          </cell>
          <cell r="F430">
            <v>428447</v>
          </cell>
          <cell r="G430">
            <v>158096943</v>
          </cell>
        </row>
        <row r="431">
          <cell r="A431" t="str">
            <v>b</v>
          </cell>
          <cell r="B431" t="str">
            <v>난간설치(차도용)</v>
          </cell>
          <cell r="C431" t="str">
            <v>(H=0.8 M)</v>
          </cell>
          <cell r="D431">
            <v>357</v>
          </cell>
          <cell r="E431" t="str">
            <v>M</v>
          </cell>
          <cell r="F431">
            <v>416186</v>
          </cell>
          <cell r="G431">
            <v>148578402</v>
          </cell>
        </row>
        <row r="432">
          <cell r="A432" t="str">
            <v>c</v>
          </cell>
          <cell r="B432" t="str">
            <v>난간설치(중분대용)</v>
          </cell>
          <cell r="C432" t="str">
            <v>(H=0.8 M)</v>
          </cell>
          <cell r="D432">
            <v>175</v>
          </cell>
          <cell r="E432" t="str">
            <v>M</v>
          </cell>
          <cell r="F432">
            <v>468167</v>
          </cell>
          <cell r="G432">
            <v>81929225</v>
          </cell>
        </row>
        <row r="433">
          <cell r="A433" t="str">
            <v>3.22</v>
          </cell>
          <cell r="F433">
            <v>0</v>
          </cell>
        </row>
        <row r="434">
          <cell r="A434" t="str">
            <v>b</v>
          </cell>
          <cell r="B434" t="str">
            <v>중앙분리대</v>
          </cell>
          <cell r="C434" t="str">
            <v>(표준레일,교량용)</v>
          </cell>
          <cell r="D434">
            <v>175</v>
          </cell>
          <cell r="E434" t="str">
            <v>M</v>
          </cell>
          <cell r="F434">
            <v>100400</v>
          </cell>
          <cell r="G434">
            <v>17570000</v>
          </cell>
        </row>
        <row r="435">
          <cell r="A435" t="str">
            <v>c</v>
          </cell>
          <cell r="B435" t="str">
            <v>가드레일</v>
          </cell>
          <cell r="C435" t="str">
            <v>(라운드레일,H=0.7M)</v>
          </cell>
          <cell r="D435">
            <v>2</v>
          </cell>
          <cell r="E435" t="str">
            <v>EA</v>
          </cell>
          <cell r="F435">
            <v>102047</v>
          </cell>
          <cell r="G435">
            <v>204094</v>
          </cell>
        </row>
        <row r="436">
          <cell r="A436" t="str">
            <v>3.23</v>
          </cell>
          <cell r="B436" t="str">
            <v>NOTCH 설치</v>
          </cell>
          <cell r="D436">
            <v>361</v>
          </cell>
          <cell r="E436" t="str">
            <v>M</v>
          </cell>
          <cell r="F436">
            <v>2716</v>
          </cell>
          <cell r="G436">
            <v>980476</v>
          </cell>
        </row>
        <row r="437">
          <cell r="A437" t="str">
            <v>3.24</v>
          </cell>
          <cell r="B437" t="str">
            <v>교각점검시설</v>
          </cell>
          <cell r="F437">
            <v>0</v>
          </cell>
        </row>
        <row r="438">
          <cell r="A438" t="str">
            <v>a</v>
          </cell>
          <cell r="B438" t="str">
            <v>교각점검시설</v>
          </cell>
          <cell r="C438" t="str">
            <v>(지북대교)</v>
          </cell>
          <cell r="D438">
            <v>6</v>
          </cell>
          <cell r="E438" t="str">
            <v>EA</v>
          </cell>
          <cell r="F438">
            <v>25945630</v>
          </cell>
          <cell r="G438">
            <v>155673780</v>
          </cell>
        </row>
        <row r="439">
          <cell r="A439" t="str">
            <v>b</v>
          </cell>
          <cell r="B439" t="str">
            <v>점검용계단</v>
          </cell>
          <cell r="D439">
            <v>4</v>
          </cell>
          <cell r="E439" t="str">
            <v>EA</v>
          </cell>
          <cell r="F439">
            <v>534912</v>
          </cell>
          <cell r="G439">
            <v>2139648</v>
          </cell>
        </row>
        <row r="440">
          <cell r="A440" t="str">
            <v>c</v>
          </cell>
          <cell r="B440" t="str">
            <v>안전점검통로</v>
          </cell>
          <cell r="C440" t="str">
            <v>(상부점검시설)</v>
          </cell>
          <cell r="D440">
            <v>703</v>
          </cell>
          <cell r="E440" t="str">
            <v>M</v>
          </cell>
          <cell r="F440">
            <v>629297</v>
          </cell>
          <cell r="G440">
            <v>442395791</v>
          </cell>
        </row>
        <row r="441">
          <cell r="A441" t="str">
            <v>d</v>
          </cell>
          <cell r="B441" t="str">
            <v>강교내부유지관리시설</v>
          </cell>
          <cell r="C441" t="str">
            <v>(지북대교)</v>
          </cell>
          <cell r="D441">
            <v>1</v>
          </cell>
          <cell r="E441" t="str">
            <v>식</v>
          </cell>
          <cell r="F441">
            <v>2513052</v>
          </cell>
          <cell r="G441">
            <v>2513052</v>
          </cell>
        </row>
        <row r="442">
          <cell r="A442" t="str">
            <v>3.25</v>
          </cell>
          <cell r="B442" t="str">
            <v>교량유지관리 번호판</v>
          </cell>
          <cell r="F442">
            <v>0</v>
          </cell>
        </row>
        <row r="443">
          <cell r="A443" t="str">
            <v>a</v>
          </cell>
          <cell r="B443" t="str">
            <v>교량유지관리표지판</v>
          </cell>
          <cell r="C443" t="str">
            <v>(BOX GIRDER내부용)</v>
          </cell>
          <cell r="D443">
            <v>24</v>
          </cell>
          <cell r="E443" t="str">
            <v>EA</v>
          </cell>
          <cell r="F443">
            <v>15976</v>
          </cell>
          <cell r="G443">
            <v>383424</v>
          </cell>
        </row>
        <row r="444">
          <cell r="A444" t="str">
            <v>b</v>
          </cell>
          <cell r="B444" t="str">
            <v>교량유지관리표지판</v>
          </cell>
          <cell r="C444" t="str">
            <v>(교각용)</v>
          </cell>
          <cell r="D444">
            <v>6</v>
          </cell>
          <cell r="E444" t="str">
            <v>EA</v>
          </cell>
          <cell r="F444">
            <v>13229</v>
          </cell>
          <cell r="G444">
            <v>79374</v>
          </cell>
        </row>
        <row r="445">
          <cell r="A445" t="str">
            <v>c</v>
          </cell>
          <cell r="B445" t="str">
            <v>교대용번호판설치</v>
          </cell>
          <cell r="D445">
            <v>4</v>
          </cell>
          <cell r="E445" t="str">
            <v>EA</v>
          </cell>
          <cell r="F445">
            <v>75280</v>
          </cell>
          <cell r="G445">
            <v>301120</v>
          </cell>
        </row>
        <row r="446">
          <cell r="A446" t="str">
            <v>3.26</v>
          </cell>
          <cell r="B446" t="str">
            <v>비파괴 검사비</v>
          </cell>
          <cell r="F446">
            <v>0</v>
          </cell>
        </row>
        <row r="447">
          <cell r="A447" t="str">
            <v>a</v>
          </cell>
          <cell r="B447" t="str">
            <v>방사선투과검사(RT)</v>
          </cell>
          <cell r="C447" t="str">
            <v>(3 1/3x12 ")</v>
          </cell>
          <cell r="D447">
            <v>78</v>
          </cell>
          <cell r="E447" t="str">
            <v>매</v>
          </cell>
          <cell r="F447">
            <v>36000</v>
          </cell>
          <cell r="G447">
            <v>2808000</v>
          </cell>
        </row>
        <row r="448">
          <cell r="A448" t="str">
            <v>b</v>
          </cell>
          <cell r="B448" t="str">
            <v>자분탐상검사</v>
          </cell>
          <cell r="C448" t="str">
            <v>(MT)</v>
          </cell>
          <cell r="D448">
            <v>372</v>
          </cell>
          <cell r="E448" t="str">
            <v>M</v>
          </cell>
          <cell r="F448">
            <v>14500</v>
          </cell>
          <cell r="G448">
            <v>5394000</v>
          </cell>
        </row>
        <row r="449">
          <cell r="A449" t="str">
            <v>3.27</v>
          </cell>
          <cell r="B449" t="str">
            <v>전선관 설치</v>
          </cell>
          <cell r="F449">
            <v>0</v>
          </cell>
        </row>
        <row r="450">
          <cell r="A450" t="str">
            <v>a</v>
          </cell>
          <cell r="B450" t="str">
            <v>전선관 설치</v>
          </cell>
          <cell r="C450" t="str">
            <v>(P.V.C Φ150)</v>
          </cell>
          <cell r="D450">
            <v>369</v>
          </cell>
          <cell r="E450" t="str">
            <v>M</v>
          </cell>
          <cell r="F450">
            <v>9957</v>
          </cell>
          <cell r="G450">
            <v>3674133</v>
          </cell>
        </row>
        <row r="451">
          <cell r="A451" t="str">
            <v>b</v>
          </cell>
          <cell r="B451" t="str">
            <v>전선관 설치</v>
          </cell>
          <cell r="C451" t="str">
            <v>(P.V.C Φ100)</v>
          </cell>
          <cell r="D451">
            <v>369</v>
          </cell>
          <cell r="E451" t="str">
            <v>M</v>
          </cell>
          <cell r="F451">
            <v>5063</v>
          </cell>
          <cell r="G451">
            <v>1868247</v>
          </cell>
        </row>
        <row r="452">
          <cell r="A452" t="str">
            <v>3.28</v>
          </cell>
          <cell r="B452" t="str">
            <v>물 푸 기</v>
          </cell>
          <cell r="D452">
            <v>4627</v>
          </cell>
          <cell r="E452" t="str">
            <v>HR</v>
          </cell>
          <cell r="F452">
            <v>18140</v>
          </cell>
          <cell r="G452">
            <v>83933780</v>
          </cell>
        </row>
        <row r="453">
          <cell r="A453" t="str">
            <v>3.29</v>
          </cell>
          <cell r="B453" t="str">
            <v>가도및축도공</v>
          </cell>
          <cell r="F453">
            <v>0</v>
          </cell>
        </row>
        <row r="454">
          <cell r="A454" t="str">
            <v>a</v>
          </cell>
          <cell r="B454" t="str">
            <v>마대쌓기및헐기</v>
          </cell>
          <cell r="D454">
            <v>2361</v>
          </cell>
          <cell r="E454" t="str">
            <v>M2</v>
          </cell>
          <cell r="F454">
            <v>25079</v>
          </cell>
          <cell r="G454">
            <v>59211519</v>
          </cell>
        </row>
        <row r="455">
          <cell r="A455" t="str">
            <v>b</v>
          </cell>
          <cell r="B455" t="str">
            <v>가배수관</v>
          </cell>
          <cell r="C455" t="str">
            <v>(D=1000 m/m)</v>
          </cell>
          <cell r="D455">
            <v>762</v>
          </cell>
          <cell r="E455" t="str">
            <v>M</v>
          </cell>
          <cell r="F455">
            <v>114630</v>
          </cell>
          <cell r="G455">
            <v>87348060</v>
          </cell>
        </row>
        <row r="456">
          <cell r="A456" t="str">
            <v>3.30</v>
          </cell>
          <cell r="B456" t="str">
            <v>가설벤트</v>
          </cell>
          <cell r="F456">
            <v>0</v>
          </cell>
        </row>
        <row r="457">
          <cell r="A457" t="str">
            <v>a</v>
          </cell>
          <cell r="B457" t="str">
            <v>가설벤트 제작</v>
          </cell>
          <cell r="C457" t="str">
            <v>(지북대교)</v>
          </cell>
          <cell r="D457">
            <v>6</v>
          </cell>
          <cell r="E457" t="str">
            <v>조</v>
          </cell>
          <cell r="F457">
            <v>34415357</v>
          </cell>
          <cell r="G457">
            <v>206492142</v>
          </cell>
        </row>
        <row r="458">
          <cell r="A458" t="str">
            <v>b</v>
          </cell>
          <cell r="B458" t="str">
            <v>가설벤트 가설및철거</v>
          </cell>
          <cell r="C458" t="str">
            <v>(지북대교)</v>
          </cell>
          <cell r="D458">
            <v>36</v>
          </cell>
          <cell r="E458" t="str">
            <v>개소</v>
          </cell>
          <cell r="F458">
            <v>1797744</v>
          </cell>
          <cell r="G458">
            <v>64718784</v>
          </cell>
        </row>
        <row r="459">
          <cell r="F459">
            <v>0</v>
          </cell>
        </row>
        <row r="460">
          <cell r="A460" t="str">
            <v>4.</v>
          </cell>
          <cell r="B460" t="str">
            <v>포    장    공</v>
          </cell>
          <cell r="F460">
            <v>0</v>
          </cell>
          <cell r="G460">
            <v>1424905152</v>
          </cell>
        </row>
        <row r="461">
          <cell r="A461" t="str">
            <v>4.01</v>
          </cell>
          <cell r="B461" t="str">
            <v>생산및운반</v>
          </cell>
          <cell r="F461">
            <v>0</v>
          </cell>
        </row>
        <row r="462">
          <cell r="A462" t="str">
            <v>a</v>
          </cell>
          <cell r="B462" t="str">
            <v>동상방지층</v>
          </cell>
          <cell r="C462" t="str">
            <v>(구입및운반)</v>
          </cell>
          <cell r="D462">
            <v>54395</v>
          </cell>
          <cell r="E462" t="str">
            <v>M3</v>
          </cell>
          <cell r="F462">
            <v>6133</v>
          </cell>
          <cell r="G462">
            <v>333604535</v>
          </cell>
        </row>
        <row r="463">
          <cell r="A463" t="str">
            <v>b</v>
          </cell>
          <cell r="B463" t="str">
            <v>동상방지층</v>
          </cell>
          <cell r="C463" t="str">
            <v>(포설및다짐 T=30 Cm)</v>
          </cell>
          <cell r="D463">
            <v>42365</v>
          </cell>
          <cell r="E463" t="str">
            <v>M3</v>
          </cell>
          <cell r="F463">
            <v>1496</v>
          </cell>
          <cell r="G463">
            <v>63378040</v>
          </cell>
        </row>
        <row r="464">
          <cell r="A464" t="str">
            <v>4.02</v>
          </cell>
          <cell r="B464" t="str">
            <v>보조기층</v>
          </cell>
          <cell r="F464">
            <v>0</v>
          </cell>
        </row>
        <row r="465">
          <cell r="A465" t="str">
            <v>a</v>
          </cell>
          <cell r="B465" t="str">
            <v>보조기층</v>
          </cell>
          <cell r="C465" t="str">
            <v>(구입및운반)</v>
          </cell>
          <cell r="D465">
            <v>36660</v>
          </cell>
          <cell r="E465" t="str">
            <v>M3</v>
          </cell>
          <cell r="F465">
            <v>6133</v>
          </cell>
          <cell r="G465">
            <v>224835780</v>
          </cell>
        </row>
        <row r="466">
          <cell r="A466" t="str">
            <v>b</v>
          </cell>
          <cell r="B466" t="str">
            <v>보조기층</v>
          </cell>
          <cell r="C466" t="str">
            <v>(포설및다짐 T=20 Cm)</v>
          </cell>
          <cell r="D466">
            <v>28486</v>
          </cell>
          <cell r="E466" t="str">
            <v>M3</v>
          </cell>
          <cell r="F466">
            <v>2228</v>
          </cell>
          <cell r="G466">
            <v>63466808</v>
          </cell>
        </row>
        <row r="467">
          <cell r="A467" t="str">
            <v>c</v>
          </cell>
          <cell r="B467" t="str">
            <v>노 견 토</v>
          </cell>
          <cell r="C467" t="str">
            <v>(포설및다짐)</v>
          </cell>
          <cell r="D467">
            <v>66</v>
          </cell>
          <cell r="E467" t="str">
            <v>M3</v>
          </cell>
          <cell r="F467">
            <v>1760</v>
          </cell>
          <cell r="G467">
            <v>116160</v>
          </cell>
        </row>
        <row r="468">
          <cell r="A468" t="str">
            <v>4.03</v>
          </cell>
          <cell r="B468" t="str">
            <v>프라임코팅</v>
          </cell>
          <cell r="C468" t="str">
            <v>(MC-1,75 L/a)</v>
          </cell>
          <cell r="D468">
            <v>1283</v>
          </cell>
          <cell r="E468" t="str">
            <v>a</v>
          </cell>
          <cell r="F468">
            <v>11310</v>
          </cell>
          <cell r="G468">
            <v>14510730</v>
          </cell>
        </row>
        <row r="469">
          <cell r="A469" t="str">
            <v>4.04</v>
          </cell>
          <cell r="B469" t="str">
            <v>아스콘기층</v>
          </cell>
          <cell r="C469" t="str">
            <v>(포설및다짐 T=20 Cm)</v>
          </cell>
          <cell r="D469">
            <v>1283</v>
          </cell>
          <cell r="E469" t="str">
            <v>a</v>
          </cell>
          <cell r="F469">
            <v>119447</v>
          </cell>
          <cell r="G469">
            <v>153250501</v>
          </cell>
        </row>
        <row r="470">
          <cell r="A470" t="str">
            <v>4.05</v>
          </cell>
          <cell r="B470" t="str">
            <v>택 코 팅</v>
          </cell>
          <cell r="C470" t="str">
            <v>(RSC-4,30 L/a)</v>
          </cell>
          <cell r="D470">
            <v>4042</v>
          </cell>
          <cell r="E470" t="str">
            <v>a</v>
          </cell>
          <cell r="F470">
            <v>9482</v>
          </cell>
          <cell r="G470">
            <v>38326244</v>
          </cell>
        </row>
        <row r="471">
          <cell r="A471" t="str">
            <v>4.06</v>
          </cell>
          <cell r="B471" t="str">
            <v>아스콘표층</v>
          </cell>
          <cell r="F471">
            <v>0</v>
          </cell>
        </row>
        <row r="472">
          <cell r="A472" t="str">
            <v>a</v>
          </cell>
          <cell r="B472" t="str">
            <v>아스콘표층</v>
          </cell>
          <cell r="C472" t="str">
            <v>(포설다짐 T=5 Cm)</v>
          </cell>
          <cell r="D472">
            <v>18</v>
          </cell>
          <cell r="E472" t="str">
            <v>a</v>
          </cell>
          <cell r="F472">
            <v>46917</v>
          </cell>
          <cell r="G472">
            <v>844506</v>
          </cell>
        </row>
        <row r="473">
          <cell r="A473" t="str">
            <v>b</v>
          </cell>
          <cell r="B473" t="str">
            <v>아스콘표층</v>
          </cell>
          <cell r="C473" t="str">
            <v>(포설다짐 T=8 Cm)</v>
          </cell>
          <cell r="D473">
            <v>70</v>
          </cell>
          <cell r="E473" t="str">
            <v>a</v>
          </cell>
          <cell r="F473">
            <v>91376</v>
          </cell>
          <cell r="G473">
            <v>6396320</v>
          </cell>
        </row>
        <row r="474">
          <cell r="A474" t="str">
            <v>c</v>
          </cell>
          <cell r="B474" t="str">
            <v>아스콘표층</v>
          </cell>
          <cell r="C474" t="str">
            <v>(포설다짐 T=10 Cm)</v>
          </cell>
          <cell r="D474">
            <v>1242</v>
          </cell>
          <cell r="E474" t="str">
            <v>a</v>
          </cell>
          <cell r="F474">
            <v>91376</v>
          </cell>
          <cell r="G474">
            <v>113488992</v>
          </cell>
        </row>
        <row r="475">
          <cell r="A475" t="str">
            <v>4.07</v>
          </cell>
          <cell r="B475" t="str">
            <v>부체도로포장</v>
          </cell>
          <cell r="F475">
            <v>0</v>
          </cell>
        </row>
        <row r="476">
          <cell r="A476" t="str">
            <v>a</v>
          </cell>
          <cell r="B476" t="str">
            <v>콘크리트포장</v>
          </cell>
          <cell r="C476" t="str">
            <v>(인력포설 T=20 Cm)</v>
          </cell>
          <cell r="D476">
            <v>8161</v>
          </cell>
          <cell r="E476" t="str">
            <v>M2</v>
          </cell>
          <cell r="F476">
            <v>6052</v>
          </cell>
          <cell r="G476">
            <v>49390372</v>
          </cell>
        </row>
        <row r="477">
          <cell r="A477" t="str">
            <v>b</v>
          </cell>
          <cell r="B477" t="str">
            <v>부체도로용 L형측구</v>
          </cell>
          <cell r="C477" t="str">
            <v>(H=0.35 M)</v>
          </cell>
          <cell r="D477">
            <v>511</v>
          </cell>
          <cell r="E477" t="str">
            <v>M</v>
          </cell>
          <cell r="F477">
            <v>15629</v>
          </cell>
          <cell r="G477">
            <v>7986419</v>
          </cell>
        </row>
        <row r="478">
          <cell r="A478" t="str">
            <v>c</v>
          </cell>
          <cell r="B478" t="str">
            <v>줄눈설치</v>
          </cell>
          <cell r="C478" t="str">
            <v>(판재 T=10 m/m)</v>
          </cell>
          <cell r="D478">
            <v>639</v>
          </cell>
          <cell r="E478" t="str">
            <v>M</v>
          </cell>
          <cell r="F478">
            <v>742</v>
          </cell>
          <cell r="G478">
            <v>474138</v>
          </cell>
        </row>
        <row r="479">
          <cell r="A479" t="str">
            <v>d</v>
          </cell>
          <cell r="B479" t="str">
            <v>합판거푸집</v>
          </cell>
          <cell r="C479" t="str">
            <v>(6 회)</v>
          </cell>
          <cell r="D479">
            <v>204</v>
          </cell>
          <cell r="E479" t="str">
            <v>M2</v>
          </cell>
          <cell r="F479">
            <v>13583</v>
          </cell>
          <cell r="G479">
            <v>2770932</v>
          </cell>
        </row>
        <row r="480">
          <cell r="A480" t="str">
            <v>e</v>
          </cell>
          <cell r="B480" t="str">
            <v>비닐깔기</v>
          </cell>
          <cell r="D480">
            <v>2402</v>
          </cell>
          <cell r="E480" t="str">
            <v>M2</v>
          </cell>
          <cell r="F480">
            <v>294</v>
          </cell>
          <cell r="G480">
            <v>706188</v>
          </cell>
        </row>
        <row r="481">
          <cell r="A481" t="str">
            <v>f</v>
          </cell>
          <cell r="B481" t="str">
            <v>와이어메쉬</v>
          </cell>
          <cell r="C481" t="str">
            <v>(#8-150x150)</v>
          </cell>
          <cell r="D481">
            <v>2044</v>
          </cell>
          <cell r="E481" t="str">
            <v>M2</v>
          </cell>
          <cell r="F481">
            <v>1554</v>
          </cell>
          <cell r="G481">
            <v>3176376</v>
          </cell>
        </row>
        <row r="482">
          <cell r="A482" t="str">
            <v>4.08</v>
          </cell>
          <cell r="B482" t="str">
            <v>보도블럭포장</v>
          </cell>
          <cell r="F482">
            <v>0</v>
          </cell>
        </row>
        <row r="483">
          <cell r="A483" t="str">
            <v>a</v>
          </cell>
          <cell r="B483" t="str">
            <v>도로경계석설치</v>
          </cell>
          <cell r="C483" t="str">
            <v>(150x150x1000)</v>
          </cell>
          <cell r="D483">
            <v>9596</v>
          </cell>
          <cell r="E483" t="str">
            <v>M</v>
          </cell>
          <cell r="F483">
            <v>8516</v>
          </cell>
          <cell r="G483">
            <v>81719536</v>
          </cell>
        </row>
        <row r="484">
          <cell r="A484" t="str">
            <v>b</v>
          </cell>
          <cell r="B484" t="str">
            <v>보도블럭포장</v>
          </cell>
          <cell r="C484" t="str">
            <v>소형고압브럭(T=6 Cm)</v>
          </cell>
          <cell r="D484">
            <v>39351</v>
          </cell>
          <cell r="E484" t="str">
            <v>M2</v>
          </cell>
          <cell r="F484">
            <v>5819</v>
          </cell>
          <cell r="G484">
            <v>228983469</v>
          </cell>
        </row>
        <row r="485">
          <cell r="A485" t="str">
            <v>c</v>
          </cell>
          <cell r="B485" t="str">
            <v>보도블럭포장</v>
          </cell>
          <cell r="C485" t="str">
            <v>점자블럭(T=6 Cm)</v>
          </cell>
          <cell r="D485">
            <v>2047</v>
          </cell>
          <cell r="E485" t="str">
            <v>M2</v>
          </cell>
          <cell r="F485">
            <v>5819</v>
          </cell>
          <cell r="G485">
            <v>11911493</v>
          </cell>
        </row>
        <row r="486">
          <cell r="A486" t="str">
            <v>4.09</v>
          </cell>
          <cell r="B486" t="str">
            <v>칼라 투수콘</v>
          </cell>
          <cell r="C486" t="str">
            <v>T = 7 Cm</v>
          </cell>
          <cell r="D486">
            <v>14.3</v>
          </cell>
          <cell r="E486" t="str">
            <v>a</v>
          </cell>
          <cell r="F486">
            <v>1787945</v>
          </cell>
          <cell r="G486">
            <v>25567613</v>
          </cell>
        </row>
        <row r="487">
          <cell r="F487">
            <v>0</v>
          </cell>
        </row>
        <row r="488">
          <cell r="A488" t="str">
            <v>5.</v>
          </cell>
          <cell r="B488" t="str">
            <v>교통안전시설공</v>
          </cell>
          <cell r="F488">
            <v>0</v>
          </cell>
          <cell r="G488">
            <v>1729046475</v>
          </cell>
        </row>
        <row r="489">
          <cell r="A489" t="str">
            <v>5.01</v>
          </cell>
          <cell r="B489" t="str">
            <v>교통 표지판</v>
          </cell>
          <cell r="F489">
            <v>0</v>
          </cell>
        </row>
        <row r="490">
          <cell r="A490" t="str">
            <v>a</v>
          </cell>
          <cell r="B490" t="str">
            <v>삼각표지판</v>
          </cell>
          <cell r="C490" t="str">
            <v>(120 Cm)</v>
          </cell>
          <cell r="D490">
            <v>17</v>
          </cell>
          <cell r="E490" t="str">
            <v>EA</v>
          </cell>
          <cell r="F490">
            <v>206918</v>
          </cell>
          <cell r="G490">
            <v>3517606</v>
          </cell>
        </row>
        <row r="491">
          <cell r="A491" t="str">
            <v>b</v>
          </cell>
          <cell r="B491" t="str">
            <v>원형표지판</v>
          </cell>
          <cell r="C491" t="str">
            <v>(Φ90 Cm, 부착식)</v>
          </cell>
          <cell r="D491">
            <v>2</v>
          </cell>
          <cell r="E491" t="str">
            <v>EA</v>
          </cell>
          <cell r="F491">
            <v>98327</v>
          </cell>
          <cell r="G491">
            <v>196654</v>
          </cell>
        </row>
        <row r="492">
          <cell r="A492" t="str">
            <v>c</v>
          </cell>
          <cell r="B492" t="str">
            <v>이중표지판</v>
          </cell>
          <cell r="F492">
            <v>0</v>
          </cell>
        </row>
        <row r="493">
          <cell r="A493" t="str">
            <v>-1</v>
          </cell>
          <cell r="B493" t="str">
            <v>이중표지판(삼각2중)</v>
          </cell>
          <cell r="C493" t="str">
            <v>(120x103.9x2 EA)</v>
          </cell>
          <cell r="D493">
            <v>10</v>
          </cell>
          <cell r="E493" t="str">
            <v>EA</v>
          </cell>
          <cell r="F493">
            <v>300918</v>
          </cell>
          <cell r="G493">
            <v>3009180</v>
          </cell>
        </row>
        <row r="494">
          <cell r="A494" t="str">
            <v>-2</v>
          </cell>
          <cell r="B494" t="str">
            <v>이중표지판</v>
          </cell>
          <cell r="C494" t="str">
            <v>(원형 90+사각 60x20)</v>
          </cell>
          <cell r="D494">
            <v>2</v>
          </cell>
          <cell r="E494" t="str">
            <v>EA</v>
          </cell>
          <cell r="F494">
            <v>199422</v>
          </cell>
          <cell r="G494">
            <v>398844</v>
          </cell>
        </row>
        <row r="495">
          <cell r="A495" t="str">
            <v>d</v>
          </cell>
          <cell r="B495" t="str">
            <v>오각표지판</v>
          </cell>
          <cell r="C495" t="str">
            <v>(90x30x90 Cm)</v>
          </cell>
          <cell r="D495">
            <v>20</v>
          </cell>
          <cell r="E495" t="str">
            <v>EA</v>
          </cell>
          <cell r="F495">
            <v>152269</v>
          </cell>
          <cell r="G495">
            <v>3045380</v>
          </cell>
        </row>
        <row r="496">
          <cell r="A496" t="str">
            <v>5.02</v>
          </cell>
          <cell r="B496" t="str">
            <v>안내표지판</v>
          </cell>
          <cell r="F496">
            <v>0</v>
          </cell>
        </row>
        <row r="497">
          <cell r="A497" t="str">
            <v>a</v>
          </cell>
          <cell r="B497" t="str">
            <v>군계표지판</v>
          </cell>
          <cell r="C497" t="str">
            <v>(401-2)</v>
          </cell>
          <cell r="D497">
            <v>4</v>
          </cell>
          <cell r="E497" t="str">
            <v>EA</v>
          </cell>
          <cell r="F497">
            <v>1750966</v>
          </cell>
          <cell r="G497">
            <v>7003864</v>
          </cell>
        </row>
        <row r="498">
          <cell r="A498" t="str">
            <v>b</v>
          </cell>
          <cell r="B498" t="str">
            <v>3 방향예고표지판</v>
          </cell>
          <cell r="C498" t="str">
            <v>(410-1(B))</v>
          </cell>
          <cell r="D498">
            <v>10</v>
          </cell>
          <cell r="E498" t="str">
            <v>EA</v>
          </cell>
          <cell r="F498">
            <v>3445701</v>
          </cell>
          <cell r="G498">
            <v>34457010</v>
          </cell>
        </row>
        <row r="499">
          <cell r="A499" t="str">
            <v>c</v>
          </cell>
          <cell r="B499" t="str">
            <v>3 방향표지판</v>
          </cell>
          <cell r="C499" t="str">
            <v>(410-2(A))</v>
          </cell>
          <cell r="D499">
            <v>4</v>
          </cell>
          <cell r="E499" t="str">
            <v>EA</v>
          </cell>
          <cell r="F499">
            <v>3445701</v>
          </cell>
          <cell r="G499">
            <v>13782804</v>
          </cell>
        </row>
        <row r="500">
          <cell r="A500" t="str">
            <v>d</v>
          </cell>
          <cell r="B500" t="str">
            <v>3 방향표지판</v>
          </cell>
          <cell r="C500" t="str">
            <v>(410-2(B,D))</v>
          </cell>
          <cell r="D500">
            <v>6</v>
          </cell>
          <cell r="E500" t="str">
            <v>EA</v>
          </cell>
          <cell r="F500">
            <v>3464701</v>
          </cell>
          <cell r="G500">
            <v>20788206</v>
          </cell>
        </row>
        <row r="501">
          <cell r="A501" t="str">
            <v>5.03</v>
          </cell>
          <cell r="B501" t="str">
            <v>시선유도표지</v>
          </cell>
          <cell r="F501">
            <v>0</v>
          </cell>
        </row>
        <row r="502">
          <cell r="A502" t="str">
            <v>a</v>
          </cell>
          <cell r="B502" t="str">
            <v>데리네이터</v>
          </cell>
          <cell r="F502">
            <v>0</v>
          </cell>
        </row>
        <row r="503">
          <cell r="A503" t="str">
            <v>-1</v>
          </cell>
          <cell r="B503" t="str">
            <v>데리네이터</v>
          </cell>
          <cell r="C503" t="str">
            <v>(중앙분리대용)</v>
          </cell>
          <cell r="D503">
            <v>188</v>
          </cell>
          <cell r="E503" t="str">
            <v>EA</v>
          </cell>
          <cell r="F503">
            <v>11340</v>
          </cell>
          <cell r="G503">
            <v>2131920</v>
          </cell>
        </row>
        <row r="504">
          <cell r="A504" t="str">
            <v>-2</v>
          </cell>
          <cell r="B504" t="str">
            <v>데리네이터</v>
          </cell>
          <cell r="C504" t="str">
            <v>(교량용)</v>
          </cell>
          <cell r="D504">
            <v>122</v>
          </cell>
          <cell r="E504" t="str">
            <v>EA</v>
          </cell>
          <cell r="F504">
            <v>10500</v>
          </cell>
          <cell r="G504">
            <v>1281000</v>
          </cell>
        </row>
        <row r="505">
          <cell r="A505" t="str">
            <v>b</v>
          </cell>
          <cell r="F505">
            <v>0</v>
          </cell>
        </row>
        <row r="506">
          <cell r="A506" t="str">
            <v>-1</v>
          </cell>
          <cell r="B506" t="str">
            <v>도로표지병</v>
          </cell>
          <cell r="C506" t="str">
            <v>(단면)</v>
          </cell>
          <cell r="D506">
            <v>927</v>
          </cell>
          <cell r="E506" t="str">
            <v>EA</v>
          </cell>
          <cell r="F506">
            <v>13842</v>
          </cell>
          <cell r="G506">
            <v>12831534</v>
          </cell>
        </row>
        <row r="507">
          <cell r="A507" t="str">
            <v>-2</v>
          </cell>
          <cell r="B507" t="str">
            <v>도로표지병</v>
          </cell>
          <cell r="C507" t="str">
            <v>(양면)</v>
          </cell>
          <cell r="D507">
            <v>366</v>
          </cell>
          <cell r="E507" t="str">
            <v>EA</v>
          </cell>
          <cell r="F507">
            <v>13842</v>
          </cell>
          <cell r="G507">
            <v>5066172</v>
          </cell>
        </row>
        <row r="508">
          <cell r="A508" t="str">
            <v>5.04</v>
          </cell>
          <cell r="B508" t="str">
            <v>차선도색</v>
          </cell>
          <cell r="F508">
            <v>0</v>
          </cell>
        </row>
        <row r="509">
          <cell r="A509" t="str">
            <v>a</v>
          </cell>
          <cell r="B509" t="str">
            <v>차선도색(융착식)</v>
          </cell>
          <cell r="C509" t="str">
            <v>황색실선(기계식)</v>
          </cell>
          <cell r="D509">
            <v>5373</v>
          </cell>
          <cell r="E509" t="str">
            <v>M2</v>
          </cell>
          <cell r="F509">
            <v>5148</v>
          </cell>
          <cell r="G509">
            <v>27660204</v>
          </cell>
        </row>
        <row r="510">
          <cell r="A510" t="str">
            <v>b</v>
          </cell>
          <cell r="B510" t="str">
            <v>차선도색(융착식)</v>
          </cell>
          <cell r="C510" t="str">
            <v>백색실선(기계식)</v>
          </cell>
          <cell r="D510">
            <v>861</v>
          </cell>
          <cell r="E510" t="str">
            <v>M2</v>
          </cell>
          <cell r="F510">
            <v>5148</v>
          </cell>
          <cell r="G510">
            <v>4432428</v>
          </cell>
        </row>
        <row r="511">
          <cell r="A511" t="str">
            <v>c</v>
          </cell>
          <cell r="B511" t="str">
            <v>차선도색(융착식)</v>
          </cell>
          <cell r="C511" t="str">
            <v>백색파선(기계식)</v>
          </cell>
          <cell r="D511">
            <v>1270</v>
          </cell>
          <cell r="E511" t="str">
            <v>M2</v>
          </cell>
          <cell r="F511">
            <v>5207</v>
          </cell>
          <cell r="G511">
            <v>6612890</v>
          </cell>
        </row>
        <row r="512">
          <cell r="A512" t="str">
            <v>d</v>
          </cell>
          <cell r="B512" t="str">
            <v>차선도색(가열형)</v>
          </cell>
          <cell r="C512" t="str">
            <v>(노면표시)</v>
          </cell>
          <cell r="D512">
            <v>1957</v>
          </cell>
          <cell r="E512" t="str">
            <v>M2</v>
          </cell>
          <cell r="F512">
            <v>1693</v>
          </cell>
          <cell r="G512">
            <v>3313201</v>
          </cell>
        </row>
        <row r="513">
          <cell r="A513" t="str">
            <v>5.05</v>
          </cell>
          <cell r="B513" t="str">
            <v>가드레일</v>
          </cell>
          <cell r="C513" t="str">
            <v>노측용(단면)</v>
          </cell>
          <cell r="F513">
            <v>0</v>
          </cell>
        </row>
        <row r="514">
          <cell r="A514" t="str">
            <v>a</v>
          </cell>
          <cell r="B514" t="str">
            <v>가드레일</v>
          </cell>
          <cell r="C514" t="str">
            <v>(표준레일,단면)</v>
          </cell>
          <cell r="D514">
            <v>4712</v>
          </cell>
          <cell r="E514" t="str">
            <v>경간</v>
          </cell>
          <cell r="F514">
            <v>132835</v>
          </cell>
          <cell r="G514">
            <v>625918520</v>
          </cell>
        </row>
        <row r="515">
          <cell r="A515" t="str">
            <v>b</v>
          </cell>
          <cell r="B515" t="str">
            <v>가드레일</v>
          </cell>
          <cell r="C515" t="str">
            <v>(앤드레일,단면)</v>
          </cell>
          <cell r="D515">
            <v>32</v>
          </cell>
          <cell r="E515" t="str">
            <v>EA</v>
          </cell>
          <cell r="F515">
            <v>67260</v>
          </cell>
          <cell r="G515">
            <v>2152320</v>
          </cell>
        </row>
        <row r="516">
          <cell r="A516" t="str">
            <v>c</v>
          </cell>
          <cell r="B516" t="str">
            <v>레일포스트</v>
          </cell>
          <cell r="C516" t="str">
            <v>(Φ139.8x4.5x2200)</v>
          </cell>
          <cell r="D516">
            <v>16</v>
          </cell>
          <cell r="E516" t="str">
            <v>EA</v>
          </cell>
          <cell r="F516">
            <v>51445</v>
          </cell>
          <cell r="G516">
            <v>823120</v>
          </cell>
        </row>
        <row r="517">
          <cell r="A517" t="str">
            <v>5.06</v>
          </cell>
          <cell r="B517" t="str">
            <v>중앙분리대</v>
          </cell>
          <cell r="C517" t="str">
            <v>양면가드레일</v>
          </cell>
          <cell r="F517">
            <v>0</v>
          </cell>
        </row>
        <row r="518">
          <cell r="A518" t="str">
            <v>a</v>
          </cell>
          <cell r="F518">
            <v>0</v>
          </cell>
        </row>
        <row r="519">
          <cell r="A519" t="str">
            <v>-1</v>
          </cell>
          <cell r="B519" t="str">
            <v>중앙분리대 연석</v>
          </cell>
          <cell r="C519" t="str">
            <v>(H=0.5M)</v>
          </cell>
          <cell r="D519">
            <v>310</v>
          </cell>
          <cell r="E519" t="str">
            <v>M</v>
          </cell>
          <cell r="F519">
            <v>81548</v>
          </cell>
          <cell r="G519">
            <v>25279880</v>
          </cell>
        </row>
        <row r="520">
          <cell r="A520" t="str">
            <v>-2</v>
          </cell>
          <cell r="B520" t="str">
            <v>중앙분리대</v>
          </cell>
          <cell r="C520" t="str">
            <v>(표준레일,H=0.7M)</v>
          </cell>
          <cell r="D520">
            <v>310</v>
          </cell>
          <cell r="E520" t="str">
            <v>M</v>
          </cell>
          <cell r="F520">
            <v>79450</v>
          </cell>
          <cell r="G520">
            <v>24629500</v>
          </cell>
        </row>
        <row r="521">
          <cell r="A521" t="str">
            <v>-3</v>
          </cell>
          <cell r="B521" t="str">
            <v>가드레일</v>
          </cell>
          <cell r="C521" t="str">
            <v>(라운드레일,H=0.7M)</v>
          </cell>
          <cell r="D521">
            <v>4</v>
          </cell>
          <cell r="E521" t="str">
            <v>EA</v>
          </cell>
          <cell r="F521">
            <v>102047</v>
          </cell>
          <cell r="G521">
            <v>408188</v>
          </cell>
        </row>
        <row r="522">
          <cell r="A522" t="str">
            <v>b</v>
          </cell>
          <cell r="F522">
            <v>0</v>
          </cell>
        </row>
        <row r="523">
          <cell r="A523" t="str">
            <v>-1</v>
          </cell>
          <cell r="B523" t="str">
            <v>가드레일(중분대용)</v>
          </cell>
          <cell r="C523" t="str">
            <v>(표준레일, 토공)</v>
          </cell>
          <cell r="D523">
            <v>192</v>
          </cell>
          <cell r="E523" t="str">
            <v>경간</v>
          </cell>
          <cell r="F523">
            <v>167128</v>
          </cell>
          <cell r="G523">
            <v>32088576</v>
          </cell>
        </row>
        <row r="524">
          <cell r="A524" t="str">
            <v>-2</v>
          </cell>
          <cell r="B524" t="str">
            <v>가드레일(중분대용)</v>
          </cell>
          <cell r="C524" t="str">
            <v>(라운드레일, 토공)</v>
          </cell>
          <cell r="D524">
            <v>6</v>
          </cell>
          <cell r="E524" t="str">
            <v>EA</v>
          </cell>
          <cell r="F524">
            <v>134110</v>
          </cell>
          <cell r="G524">
            <v>804660</v>
          </cell>
        </row>
        <row r="525">
          <cell r="A525" t="str">
            <v>-3</v>
          </cell>
          <cell r="B525" t="str">
            <v>레일포스트</v>
          </cell>
          <cell r="C525" t="str">
            <v>(Φ139.8x4.5x2200)</v>
          </cell>
          <cell r="D525">
            <v>3</v>
          </cell>
          <cell r="E525" t="str">
            <v>EA</v>
          </cell>
          <cell r="F525">
            <v>51445</v>
          </cell>
          <cell r="G525">
            <v>154335</v>
          </cell>
        </row>
        <row r="526">
          <cell r="A526" t="str">
            <v>5.07</v>
          </cell>
          <cell r="B526" t="str">
            <v>낙석방지책</v>
          </cell>
          <cell r="C526" t="str">
            <v>(표준구간,H=2.5 M)</v>
          </cell>
          <cell r="D526">
            <v>205</v>
          </cell>
          <cell r="E526" t="str">
            <v>경간</v>
          </cell>
          <cell r="F526">
            <v>229260</v>
          </cell>
          <cell r="G526">
            <v>46998300</v>
          </cell>
        </row>
        <row r="527">
          <cell r="A527" t="str">
            <v>5.08</v>
          </cell>
          <cell r="B527" t="str">
            <v>미끄럼방지포장</v>
          </cell>
          <cell r="D527">
            <v>1680</v>
          </cell>
          <cell r="E527" t="str">
            <v>M2</v>
          </cell>
          <cell r="F527">
            <v>37952</v>
          </cell>
          <cell r="G527">
            <v>63759360</v>
          </cell>
        </row>
        <row r="528">
          <cell r="A528" t="str">
            <v>5.09</v>
          </cell>
          <cell r="F528">
            <v>0</v>
          </cell>
        </row>
        <row r="529">
          <cell r="A529" t="str">
            <v>a</v>
          </cell>
          <cell r="B529" t="str">
            <v>가로수식재</v>
          </cell>
          <cell r="C529" t="str">
            <v>느티나무 H3.0xR12</v>
          </cell>
          <cell r="D529">
            <v>1132</v>
          </cell>
          <cell r="E529" t="str">
            <v>주</v>
          </cell>
          <cell r="F529">
            <v>192681</v>
          </cell>
          <cell r="G529">
            <v>218114892</v>
          </cell>
        </row>
        <row r="530">
          <cell r="A530" t="str">
            <v>b</v>
          </cell>
          <cell r="B530" t="str">
            <v>녹지대 가로수식재</v>
          </cell>
          <cell r="C530" t="str">
            <v>둥근소나무 H1.2xW1.5</v>
          </cell>
          <cell r="D530">
            <v>356</v>
          </cell>
          <cell r="E530" t="str">
            <v>주</v>
          </cell>
          <cell r="F530">
            <v>261186</v>
          </cell>
          <cell r="G530">
            <v>92982216</v>
          </cell>
        </row>
        <row r="531">
          <cell r="A531" t="str">
            <v>5.10</v>
          </cell>
          <cell r="F531">
            <v>0</v>
          </cell>
        </row>
        <row r="532">
          <cell r="A532" t="str">
            <v>a</v>
          </cell>
          <cell r="B532" t="str">
            <v>방음벽 기초</v>
          </cell>
          <cell r="D532">
            <v>380</v>
          </cell>
          <cell r="E532" t="str">
            <v>M</v>
          </cell>
          <cell r="F532">
            <v>245484</v>
          </cell>
          <cell r="G532">
            <v>93283920</v>
          </cell>
        </row>
        <row r="533">
          <cell r="A533" t="str">
            <v>b</v>
          </cell>
          <cell r="B533" t="str">
            <v>방음벽설치(토공용)</v>
          </cell>
          <cell r="C533" t="str">
            <v>(흡음형,H=2.0 M)</v>
          </cell>
          <cell r="D533">
            <v>380</v>
          </cell>
          <cell r="E533" t="str">
            <v>M</v>
          </cell>
          <cell r="F533">
            <v>258250</v>
          </cell>
          <cell r="G533">
            <v>98135000</v>
          </cell>
        </row>
        <row r="534">
          <cell r="A534" t="str">
            <v>5.11</v>
          </cell>
          <cell r="B534" t="str">
            <v>세륜시설</v>
          </cell>
          <cell r="C534" t="str">
            <v>(간이식)</v>
          </cell>
          <cell r="D534">
            <v>4</v>
          </cell>
          <cell r="E534" t="str">
            <v>개소</v>
          </cell>
          <cell r="F534">
            <v>4433844</v>
          </cell>
          <cell r="G534">
            <v>17735376</v>
          </cell>
        </row>
        <row r="535">
          <cell r="A535" t="str">
            <v>5.12</v>
          </cell>
          <cell r="B535" t="str">
            <v>비산방지망</v>
          </cell>
          <cell r="D535">
            <v>120</v>
          </cell>
          <cell r="E535" t="str">
            <v>M</v>
          </cell>
          <cell r="F535">
            <v>33644</v>
          </cell>
          <cell r="G535">
            <v>4037280</v>
          </cell>
        </row>
        <row r="536">
          <cell r="A536" t="str">
            <v>5.13</v>
          </cell>
          <cell r="B536" t="str">
            <v>준공표지석</v>
          </cell>
          <cell r="D536">
            <v>2</v>
          </cell>
          <cell r="E536" t="str">
            <v>EA</v>
          </cell>
          <cell r="F536">
            <v>1048358</v>
          </cell>
          <cell r="G536">
            <v>2096716</v>
          </cell>
        </row>
        <row r="537">
          <cell r="A537" t="str">
            <v>5.14</v>
          </cell>
          <cell r="B537" t="str">
            <v>가설건물</v>
          </cell>
          <cell r="F537">
            <v>0</v>
          </cell>
        </row>
        <row r="538">
          <cell r="A538" t="str">
            <v>a</v>
          </cell>
          <cell r="B538" t="str">
            <v>가설사무실</v>
          </cell>
          <cell r="C538" t="str">
            <v>(사무실,창고,숙소)</v>
          </cell>
          <cell r="D538">
            <v>36</v>
          </cell>
          <cell r="E538" t="str">
            <v>개월</v>
          </cell>
          <cell r="F538">
            <v>1907336</v>
          </cell>
          <cell r="G538">
            <v>68664096</v>
          </cell>
        </row>
        <row r="539">
          <cell r="A539" t="str">
            <v>b</v>
          </cell>
          <cell r="B539" t="str">
            <v>가설건물</v>
          </cell>
          <cell r="C539" t="str">
            <v>(시험실,작업소)</v>
          </cell>
          <cell r="D539">
            <v>36</v>
          </cell>
          <cell r="E539" t="str">
            <v>개월</v>
          </cell>
          <cell r="F539">
            <v>788849</v>
          </cell>
          <cell r="G539">
            <v>28398564</v>
          </cell>
        </row>
        <row r="540">
          <cell r="A540" t="str">
            <v>5.15</v>
          </cell>
          <cell r="B540" t="str">
            <v>시 험 비</v>
          </cell>
          <cell r="C540" t="str">
            <v>(관리+선정)</v>
          </cell>
          <cell r="D540">
            <v>1</v>
          </cell>
          <cell r="E540" t="str">
            <v>식</v>
          </cell>
          <cell r="F540">
            <v>57660000</v>
          </cell>
          <cell r="G540">
            <v>57660000</v>
          </cell>
        </row>
        <row r="541">
          <cell r="A541" t="str">
            <v>5.16</v>
          </cell>
          <cell r="B541" t="str">
            <v>안전관리비</v>
          </cell>
          <cell r="D541">
            <v>1</v>
          </cell>
          <cell r="E541" t="str">
            <v>식</v>
          </cell>
          <cell r="F541">
            <v>23088407</v>
          </cell>
          <cell r="G541">
            <v>23088407</v>
          </cell>
        </row>
        <row r="542">
          <cell r="A542" t="str">
            <v>5.17</v>
          </cell>
          <cell r="B542" t="str">
            <v>중기운반비</v>
          </cell>
          <cell r="D542">
            <v>1</v>
          </cell>
          <cell r="E542" t="str">
            <v>식</v>
          </cell>
          <cell r="F542">
            <v>2852069</v>
          </cell>
          <cell r="G542">
            <v>2852069</v>
          </cell>
        </row>
        <row r="543">
          <cell r="A543" t="str">
            <v>5.18</v>
          </cell>
          <cell r="B543" t="str">
            <v>확인보링비</v>
          </cell>
          <cell r="D543">
            <v>1</v>
          </cell>
          <cell r="E543" t="str">
            <v>식</v>
          </cell>
          <cell r="F543">
            <v>6852284</v>
          </cell>
          <cell r="G543">
            <v>6852284</v>
          </cell>
        </row>
        <row r="544">
          <cell r="A544" t="str">
            <v>5.19</v>
          </cell>
          <cell r="F544">
            <v>0</v>
          </cell>
        </row>
        <row r="545">
          <cell r="A545" t="str">
            <v>a</v>
          </cell>
          <cell r="B545" t="str">
            <v>준공도서작성비</v>
          </cell>
          <cell r="C545" t="str">
            <v>(양촌교)</v>
          </cell>
          <cell r="D545">
            <v>1</v>
          </cell>
          <cell r="E545" t="str">
            <v>식</v>
          </cell>
          <cell r="F545">
            <v>925000</v>
          </cell>
          <cell r="G545">
            <v>925000</v>
          </cell>
        </row>
        <row r="546">
          <cell r="A546" t="str">
            <v>b</v>
          </cell>
          <cell r="B546" t="str">
            <v>준공도서작성비</v>
          </cell>
          <cell r="C546" t="str">
            <v>(지북대교)</v>
          </cell>
          <cell r="D546">
            <v>1</v>
          </cell>
          <cell r="E546" t="str">
            <v>식</v>
          </cell>
          <cell r="F546">
            <v>1617500</v>
          </cell>
          <cell r="G546">
            <v>1617500</v>
          </cell>
        </row>
        <row r="547">
          <cell r="A547" t="str">
            <v>5.20</v>
          </cell>
          <cell r="B547" t="str">
            <v>지장가옥철거</v>
          </cell>
          <cell r="D547">
            <v>36</v>
          </cell>
          <cell r="E547" t="str">
            <v>M3</v>
          </cell>
          <cell r="F547">
            <v>8797</v>
          </cell>
          <cell r="G547">
            <v>316692</v>
          </cell>
        </row>
        <row r="548">
          <cell r="A548" t="str">
            <v>5.21</v>
          </cell>
          <cell r="B548" t="str">
            <v>자재운반비</v>
          </cell>
          <cell r="F548">
            <v>0</v>
          </cell>
        </row>
        <row r="549">
          <cell r="A549" t="str">
            <v>a</v>
          </cell>
          <cell r="B549" t="str">
            <v>철근운반</v>
          </cell>
          <cell r="D549">
            <v>2858.4079999999999</v>
          </cell>
          <cell r="E549" t="str">
            <v>Ton</v>
          </cell>
          <cell r="F549">
            <v>20756</v>
          </cell>
          <cell r="G549">
            <v>59329116</v>
          </cell>
        </row>
        <row r="550">
          <cell r="A550" t="str">
            <v>b</v>
          </cell>
          <cell r="B550" t="str">
            <v>시멘트운반</v>
          </cell>
          <cell r="C550" t="str">
            <v>(40 Kg/ⓐ)</v>
          </cell>
          <cell r="D550">
            <v>1034</v>
          </cell>
          <cell r="E550" t="str">
            <v>대</v>
          </cell>
          <cell r="F550">
            <v>471</v>
          </cell>
          <cell r="G550">
            <v>487014</v>
          </cell>
        </row>
        <row r="551">
          <cell r="A551" t="str">
            <v>c</v>
          </cell>
          <cell r="B551" t="str">
            <v>아스팔트운반</v>
          </cell>
          <cell r="C551" t="str">
            <v>(RSC-4, MC-1)</v>
          </cell>
          <cell r="D551">
            <v>885</v>
          </cell>
          <cell r="E551" t="str">
            <v>D/M</v>
          </cell>
          <cell r="F551">
            <v>2088</v>
          </cell>
          <cell r="G551">
            <v>1847880</v>
          </cell>
        </row>
        <row r="552">
          <cell r="A552" t="str">
            <v>d</v>
          </cell>
          <cell r="F552">
            <v>0</v>
          </cell>
        </row>
        <row r="553">
          <cell r="A553" t="str">
            <v>-1</v>
          </cell>
          <cell r="B553" t="str">
            <v>V.R관 운반</v>
          </cell>
          <cell r="C553" t="str">
            <v>(도착도,D 300 m/m)</v>
          </cell>
          <cell r="D553">
            <v>669</v>
          </cell>
          <cell r="E553" t="str">
            <v>본</v>
          </cell>
          <cell r="F553">
            <v>468</v>
          </cell>
          <cell r="G553">
            <v>313092</v>
          </cell>
        </row>
        <row r="554">
          <cell r="A554" t="str">
            <v>-2</v>
          </cell>
          <cell r="B554" t="str">
            <v>V.R관 운반</v>
          </cell>
          <cell r="C554" t="str">
            <v>(도착도,D 500 m/m)</v>
          </cell>
          <cell r="D554">
            <v>288</v>
          </cell>
          <cell r="E554" t="str">
            <v>본</v>
          </cell>
          <cell r="F554">
            <v>1068</v>
          </cell>
          <cell r="G554">
            <v>307584</v>
          </cell>
        </row>
        <row r="555">
          <cell r="A555" t="str">
            <v>-3</v>
          </cell>
          <cell r="B555" t="str">
            <v>V.R관 운반</v>
          </cell>
          <cell r="C555" t="str">
            <v>(도착도,D 600 m/m)</v>
          </cell>
          <cell r="D555">
            <v>3397</v>
          </cell>
          <cell r="E555" t="str">
            <v>본</v>
          </cell>
          <cell r="F555">
            <v>1367</v>
          </cell>
          <cell r="G555">
            <v>4643699</v>
          </cell>
        </row>
        <row r="556">
          <cell r="A556" t="str">
            <v>-4</v>
          </cell>
          <cell r="B556" t="str">
            <v>V.R관 운반</v>
          </cell>
          <cell r="C556" t="str">
            <v>(도착도,D 800 m/m)</v>
          </cell>
          <cell r="D556">
            <v>284</v>
          </cell>
          <cell r="E556" t="str">
            <v>본</v>
          </cell>
          <cell r="F556">
            <v>2268</v>
          </cell>
          <cell r="G556">
            <v>644112</v>
          </cell>
        </row>
        <row r="557">
          <cell r="A557" t="str">
            <v>-5</v>
          </cell>
          <cell r="B557" t="str">
            <v>V.R관 운반</v>
          </cell>
          <cell r="C557" t="str">
            <v>(도착도,D 1000 m/m)</v>
          </cell>
          <cell r="D557">
            <v>405</v>
          </cell>
          <cell r="E557" t="str">
            <v>본</v>
          </cell>
          <cell r="F557">
            <v>3181</v>
          </cell>
          <cell r="G557">
            <v>1288305</v>
          </cell>
        </row>
        <row r="558">
          <cell r="A558" t="str">
            <v>5.22</v>
          </cell>
          <cell r="B558" t="str">
            <v>H-PILE 운반</v>
          </cell>
          <cell r="C558" t="str">
            <v>(300x300x10x15)</v>
          </cell>
          <cell r="D558">
            <v>1</v>
          </cell>
          <cell r="E558" t="str">
            <v>Ton</v>
          </cell>
          <cell r="F558">
            <v>15895</v>
          </cell>
          <cell r="G558">
            <v>15895</v>
          </cell>
        </row>
        <row r="559">
          <cell r="A559" t="str">
            <v>5.23</v>
          </cell>
          <cell r="B559" t="str">
            <v>공 제 대</v>
          </cell>
          <cell r="C559" t="str">
            <v>고  철</v>
          </cell>
          <cell r="D559">
            <v>416.22699999999998</v>
          </cell>
          <cell r="E559" t="str">
            <v>TON</v>
          </cell>
          <cell r="F559">
            <v>-70000</v>
          </cell>
          <cell r="G559">
            <v>-29135890</v>
          </cell>
        </row>
        <row r="560">
          <cell r="F560">
            <v>0</v>
          </cell>
        </row>
        <row r="561">
          <cell r="A561" t="str">
            <v>6.</v>
          </cell>
          <cell r="B561" t="str">
            <v>폐기물처리비</v>
          </cell>
          <cell r="D561">
            <v>170</v>
          </cell>
          <cell r="E561" t="str">
            <v>M3</v>
          </cell>
          <cell r="F561">
            <v>53357</v>
          </cell>
          <cell r="G561">
            <v>9070690</v>
          </cell>
        </row>
        <row r="562">
          <cell r="F562">
            <v>0</v>
          </cell>
        </row>
        <row r="563">
          <cell r="A563" t="str">
            <v>7.</v>
          </cell>
          <cell r="B563" t="str">
            <v>자 재 대</v>
          </cell>
          <cell r="F563">
            <v>0</v>
          </cell>
          <cell r="G563">
            <v>4171085087</v>
          </cell>
        </row>
        <row r="564">
          <cell r="A564" t="str">
            <v>7.01</v>
          </cell>
          <cell r="F564">
            <v>0</v>
          </cell>
        </row>
        <row r="565">
          <cell r="A565" t="str">
            <v>a</v>
          </cell>
          <cell r="F565">
            <v>0</v>
          </cell>
        </row>
        <row r="566">
          <cell r="A566" t="str">
            <v>-1</v>
          </cell>
          <cell r="B566" t="str">
            <v>강판(SM 490B)</v>
          </cell>
          <cell r="C566" t="str">
            <v>T=10 m/m</v>
          </cell>
          <cell r="D566">
            <v>293.09899999999999</v>
          </cell>
          <cell r="E566" t="str">
            <v>TON</v>
          </cell>
          <cell r="F566">
            <v>387100</v>
          </cell>
          <cell r="G566">
            <v>113458622</v>
          </cell>
        </row>
        <row r="567">
          <cell r="A567" t="str">
            <v>-2</v>
          </cell>
          <cell r="B567" t="str">
            <v>강판(SM 490B)</v>
          </cell>
          <cell r="C567" t="str">
            <v>T=12 m/m</v>
          </cell>
          <cell r="D567">
            <v>797.98199999999997</v>
          </cell>
          <cell r="E567" t="str">
            <v>TON</v>
          </cell>
          <cell r="F567">
            <v>387100</v>
          </cell>
          <cell r="G567">
            <v>308898832</v>
          </cell>
        </row>
        <row r="568">
          <cell r="A568" t="str">
            <v>-3</v>
          </cell>
          <cell r="B568" t="str">
            <v>강판(SM 490B)</v>
          </cell>
          <cell r="C568" t="str">
            <v>T=14 m/m</v>
          </cell>
          <cell r="D568">
            <v>568.79200000000003</v>
          </cell>
          <cell r="E568" t="str">
            <v>TON</v>
          </cell>
          <cell r="F568">
            <v>387100</v>
          </cell>
          <cell r="G568">
            <v>220179383</v>
          </cell>
        </row>
        <row r="569">
          <cell r="A569" t="str">
            <v>-4</v>
          </cell>
          <cell r="B569" t="str">
            <v>강판(SM 490B)</v>
          </cell>
          <cell r="C569" t="str">
            <v>T=16 m/m</v>
          </cell>
          <cell r="D569">
            <v>347.459</v>
          </cell>
          <cell r="E569" t="str">
            <v>TON</v>
          </cell>
          <cell r="F569">
            <v>387100</v>
          </cell>
          <cell r="G569">
            <v>134501378</v>
          </cell>
        </row>
        <row r="570">
          <cell r="A570" t="str">
            <v>-5</v>
          </cell>
          <cell r="B570" t="str">
            <v>강판(SM 490B)</v>
          </cell>
          <cell r="C570" t="str">
            <v>T=18 m/m</v>
          </cell>
          <cell r="D570">
            <v>188.95400000000001</v>
          </cell>
          <cell r="E570" t="str">
            <v>TON</v>
          </cell>
          <cell r="F570">
            <v>387100</v>
          </cell>
          <cell r="G570">
            <v>73144093</v>
          </cell>
        </row>
        <row r="571">
          <cell r="A571" t="str">
            <v>-6</v>
          </cell>
          <cell r="B571" t="str">
            <v>강판(SM 490B)</v>
          </cell>
          <cell r="C571" t="str">
            <v>T=20 m/m</v>
          </cell>
          <cell r="D571">
            <v>140.81299999999999</v>
          </cell>
          <cell r="E571" t="str">
            <v>TON</v>
          </cell>
          <cell r="F571">
            <v>387100</v>
          </cell>
          <cell r="G571">
            <v>54508712</v>
          </cell>
        </row>
        <row r="572">
          <cell r="A572" t="str">
            <v>-7</v>
          </cell>
          <cell r="B572" t="str">
            <v>강판(SM 490B)</v>
          </cell>
          <cell r="C572" t="str">
            <v>T=24 m/m</v>
          </cell>
          <cell r="D572">
            <v>40.921999999999997</v>
          </cell>
          <cell r="E572" t="str">
            <v>TON</v>
          </cell>
          <cell r="F572">
            <v>391800</v>
          </cell>
          <cell r="G572">
            <v>16033239</v>
          </cell>
        </row>
        <row r="573">
          <cell r="A573" t="str">
            <v>-8</v>
          </cell>
          <cell r="B573" t="str">
            <v>강판(SM 490B)</v>
          </cell>
          <cell r="C573" t="str">
            <v>T=26 m/m</v>
          </cell>
          <cell r="D573">
            <v>24.245999999999999</v>
          </cell>
          <cell r="E573" t="str">
            <v>TON</v>
          </cell>
          <cell r="F573">
            <v>400500</v>
          </cell>
          <cell r="G573">
            <v>9710523</v>
          </cell>
        </row>
        <row r="574">
          <cell r="A574" t="str">
            <v>-9</v>
          </cell>
          <cell r="B574" t="str">
            <v>강판(SM 490B)</v>
          </cell>
          <cell r="C574" t="str">
            <v>T=30 m/m</v>
          </cell>
          <cell r="D574">
            <v>0.54300000000000004</v>
          </cell>
          <cell r="E574" t="str">
            <v>TON</v>
          </cell>
          <cell r="F574">
            <v>400500</v>
          </cell>
          <cell r="G574">
            <v>217471</v>
          </cell>
        </row>
        <row r="575">
          <cell r="A575" t="str">
            <v>-10</v>
          </cell>
          <cell r="B575" t="str">
            <v>강판(SM 490B)</v>
          </cell>
          <cell r="C575" t="str">
            <v>T=37 m/m</v>
          </cell>
          <cell r="D575">
            <v>1.2829999999999999</v>
          </cell>
          <cell r="E575" t="str">
            <v>TON</v>
          </cell>
          <cell r="F575">
            <v>406100</v>
          </cell>
          <cell r="G575">
            <v>521026</v>
          </cell>
        </row>
        <row r="576">
          <cell r="A576" t="str">
            <v>-11</v>
          </cell>
          <cell r="B576" t="str">
            <v>강판(SM 490B)</v>
          </cell>
          <cell r="C576" t="str">
            <v>T=40 m/m</v>
          </cell>
          <cell r="D576">
            <v>0.72399999999999998</v>
          </cell>
          <cell r="E576" t="str">
            <v>TON</v>
          </cell>
          <cell r="F576">
            <v>420300</v>
          </cell>
          <cell r="G576">
            <v>304297</v>
          </cell>
        </row>
        <row r="577">
          <cell r="A577" t="str">
            <v>-12</v>
          </cell>
          <cell r="B577" t="str">
            <v>강판(SM 490B)</v>
          </cell>
          <cell r="C577" t="str">
            <v>T=45 m/m</v>
          </cell>
          <cell r="D577">
            <v>6.6479999999999997</v>
          </cell>
          <cell r="E577" t="str">
            <v>TON</v>
          </cell>
          <cell r="F577">
            <v>420300</v>
          </cell>
          <cell r="G577">
            <v>2794154</v>
          </cell>
        </row>
        <row r="578">
          <cell r="A578" t="str">
            <v>b</v>
          </cell>
          <cell r="F578">
            <v>0</v>
          </cell>
        </row>
        <row r="579">
          <cell r="A579" t="str">
            <v>-1</v>
          </cell>
          <cell r="B579" t="str">
            <v>강판(SM 400B)</v>
          </cell>
          <cell r="C579" t="str">
            <v>T=10 m/m</v>
          </cell>
          <cell r="D579">
            <v>301.96499999999997</v>
          </cell>
          <cell r="E579" t="str">
            <v>TON</v>
          </cell>
          <cell r="F579">
            <v>366100</v>
          </cell>
          <cell r="G579">
            <v>110549386</v>
          </cell>
        </row>
        <row r="580">
          <cell r="A580" t="str">
            <v>-2</v>
          </cell>
          <cell r="B580" t="str">
            <v>강판(SM 400B)</v>
          </cell>
          <cell r="C580" t="str">
            <v>T=12 m/m</v>
          </cell>
          <cell r="D580">
            <v>372.11200000000002</v>
          </cell>
          <cell r="E580" t="str">
            <v>TON</v>
          </cell>
          <cell r="F580">
            <v>366100</v>
          </cell>
          <cell r="G580">
            <v>136230203</v>
          </cell>
        </row>
        <row r="581">
          <cell r="A581" t="str">
            <v>-3</v>
          </cell>
          <cell r="B581" t="str">
            <v>강판(SM 400B)</v>
          </cell>
          <cell r="C581" t="str">
            <v>T=16 m/m</v>
          </cell>
          <cell r="D581">
            <v>72.665999999999997</v>
          </cell>
          <cell r="E581" t="str">
            <v>TON</v>
          </cell>
          <cell r="F581">
            <v>366100</v>
          </cell>
          <cell r="G581">
            <v>26603022</v>
          </cell>
        </row>
        <row r="582">
          <cell r="A582" t="str">
            <v>-4</v>
          </cell>
          <cell r="B582" t="str">
            <v>강판(SM 400B)</v>
          </cell>
          <cell r="C582" t="str">
            <v>T=18 m/m</v>
          </cell>
          <cell r="D582">
            <v>36.377000000000002</v>
          </cell>
          <cell r="E582" t="str">
            <v>TON</v>
          </cell>
          <cell r="F582">
            <v>366100</v>
          </cell>
          <cell r="G582">
            <v>13317619</v>
          </cell>
        </row>
        <row r="583">
          <cell r="A583" t="str">
            <v>-5</v>
          </cell>
          <cell r="B583" t="str">
            <v>강판(SM 400B)</v>
          </cell>
          <cell r="C583" t="str">
            <v>T=22 m/m</v>
          </cell>
          <cell r="D583">
            <v>20.742000000000001</v>
          </cell>
          <cell r="E583" t="str">
            <v>TON</v>
          </cell>
          <cell r="F583">
            <v>370800</v>
          </cell>
          <cell r="G583">
            <v>7691133</v>
          </cell>
        </row>
        <row r="584">
          <cell r="A584" t="str">
            <v>7.02</v>
          </cell>
          <cell r="B584" t="str">
            <v>시 멘 트</v>
          </cell>
          <cell r="C584" t="str">
            <v>(40 Kg/ⓐ)</v>
          </cell>
          <cell r="D584">
            <v>1033</v>
          </cell>
          <cell r="E584" t="str">
            <v>대</v>
          </cell>
          <cell r="F584">
            <v>2083</v>
          </cell>
          <cell r="G584">
            <v>2151739</v>
          </cell>
        </row>
        <row r="585">
          <cell r="A585" t="str">
            <v>7.03</v>
          </cell>
          <cell r="F585">
            <v>0</v>
          </cell>
        </row>
        <row r="586">
          <cell r="A586" t="str">
            <v>a</v>
          </cell>
          <cell r="B586" t="str">
            <v>동상방지층재</v>
          </cell>
          <cell r="C586" t="str">
            <v>(Φ75 m/m 이하)</v>
          </cell>
          <cell r="D586">
            <v>85038</v>
          </cell>
          <cell r="E586" t="str">
            <v>M3</v>
          </cell>
          <cell r="F586">
            <v>6500</v>
          </cell>
          <cell r="G586">
            <v>552747000</v>
          </cell>
        </row>
        <row r="587">
          <cell r="A587" t="str">
            <v>b</v>
          </cell>
          <cell r="B587" t="str">
            <v>보조기층재</v>
          </cell>
          <cell r="C587" t="str">
            <v>(Φ40 m/m 이하)</v>
          </cell>
          <cell r="D587">
            <v>48041</v>
          </cell>
          <cell r="E587" t="str">
            <v>M3</v>
          </cell>
          <cell r="F587">
            <v>6000</v>
          </cell>
          <cell r="G587">
            <v>288246000</v>
          </cell>
        </row>
        <row r="588">
          <cell r="A588" t="str">
            <v>7.04</v>
          </cell>
          <cell r="B588" t="str">
            <v>아스팔트</v>
          </cell>
          <cell r="F588">
            <v>0</v>
          </cell>
        </row>
        <row r="589">
          <cell r="A589" t="str">
            <v>a</v>
          </cell>
          <cell r="B589" t="str">
            <v>아스팔트</v>
          </cell>
          <cell r="C589" t="str">
            <v>(RSC-4)</v>
          </cell>
          <cell r="D589">
            <v>404</v>
          </cell>
          <cell r="E589" t="str">
            <v>D/M</v>
          </cell>
          <cell r="F589">
            <v>52000</v>
          </cell>
          <cell r="G589">
            <v>21008000</v>
          </cell>
        </row>
        <row r="590">
          <cell r="A590" t="str">
            <v>b</v>
          </cell>
          <cell r="B590" t="str">
            <v>아스팔트</v>
          </cell>
          <cell r="C590" t="str">
            <v>(MC-1)</v>
          </cell>
          <cell r="D590">
            <v>481</v>
          </cell>
          <cell r="E590" t="str">
            <v>D/M</v>
          </cell>
          <cell r="F590">
            <v>58000</v>
          </cell>
          <cell r="G590">
            <v>27898000</v>
          </cell>
        </row>
        <row r="591">
          <cell r="A591" t="str">
            <v>7.05</v>
          </cell>
          <cell r="F591">
            <v>0</v>
          </cell>
        </row>
        <row r="592">
          <cell r="A592" t="str">
            <v>a</v>
          </cell>
          <cell r="B592" t="str">
            <v>보차도경계석(직선부)</v>
          </cell>
          <cell r="C592" t="str">
            <v>(200x300x1000)</v>
          </cell>
          <cell r="D592">
            <v>9114</v>
          </cell>
          <cell r="E592" t="str">
            <v>EA</v>
          </cell>
          <cell r="F592">
            <v>32163</v>
          </cell>
          <cell r="G592">
            <v>293133582</v>
          </cell>
        </row>
        <row r="593">
          <cell r="A593" t="str">
            <v>b</v>
          </cell>
          <cell r="B593" t="str">
            <v>보차도경계석(횡단용)</v>
          </cell>
          <cell r="C593" t="str">
            <v>(200x100x1000)</v>
          </cell>
          <cell r="D593">
            <v>395</v>
          </cell>
          <cell r="E593" t="str">
            <v>EA</v>
          </cell>
          <cell r="F593">
            <v>13254</v>
          </cell>
          <cell r="G593">
            <v>5235330</v>
          </cell>
        </row>
        <row r="594">
          <cell r="A594" t="str">
            <v>c</v>
          </cell>
          <cell r="B594" t="str">
            <v>보차도경계석(횡단용)</v>
          </cell>
          <cell r="C594" t="str">
            <v>(200x300(100)x1000)</v>
          </cell>
          <cell r="D594">
            <v>146</v>
          </cell>
          <cell r="E594" t="str">
            <v>EA</v>
          </cell>
          <cell r="F594">
            <v>31954</v>
          </cell>
          <cell r="G594">
            <v>4665284</v>
          </cell>
        </row>
        <row r="595">
          <cell r="A595" t="str">
            <v>d</v>
          </cell>
          <cell r="B595" t="str">
            <v>보차도경계석(곡선부)</v>
          </cell>
          <cell r="C595" t="str">
            <v>(200x100x1000)</v>
          </cell>
          <cell r="D595">
            <v>156</v>
          </cell>
          <cell r="E595" t="str">
            <v>EA</v>
          </cell>
          <cell r="F595">
            <v>19018</v>
          </cell>
          <cell r="G595">
            <v>2966808</v>
          </cell>
        </row>
        <row r="596">
          <cell r="A596" t="str">
            <v>7.06</v>
          </cell>
          <cell r="B596" t="str">
            <v>도로경계석</v>
          </cell>
          <cell r="C596" t="str">
            <v>(150x150x1000)</v>
          </cell>
          <cell r="D596">
            <v>9883</v>
          </cell>
          <cell r="E596" t="str">
            <v>EA</v>
          </cell>
          <cell r="F596">
            <v>2200</v>
          </cell>
          <cell r="G596">
            <v>21742600</v>
          </cell>
        </row>
        <row r="597">
          <cell r="A597" t="str">
            <v>7.07</v>
          </cell>
          <cell r="F597">
            <v>0</v>
          </cell>
        </row>
        <row r="598">
          <cell r="A598" t="str">
            <v>a</v>
          </cell>
          <cell r="B598" t="str">
            <v>소형고압블럭(적색)</v>
          </cell>
          <cell r="C598" t="str">
            <v>(U 형,T=60 m/m)</v>
          </cell>
          <cell r="D598">
            <v>21250</v>
          </cell>
          <cell r="E598" t="str">
            <v>㎡</v>
          </cell>
          <cell r="F598">
            <v>8500</v>
          </cell>
          <cell r="G598">
            <v>180625000</v>
          </cell>
        </row>
        <row r="599">
          <cell r="A599" t="str">
            <v>b</v>
          </cell>
          <cell r="B599" t="str">
            <v>소형고압블럭(회색)</v>
          </cell>
          <cell r="C599" t="str">
            <v>(U 형,T=60 m/m)</v>
          </cell>
          <cell r="D599">
            <v>21250</v>
          </cell>
          <cell r="E599" t="str">
            <v>㎡</v>
          </cell>
          <cell r="F599">
            <v>6000</v>
          </cell>
          <cell r="G599">
            <v>127500000</v>
          </cell>
        </row>
        <row r="600">
          <cell r="A600" t="str">
            <v>c</v>
          </cell>
          <cell r="B600" t="str">
            <v>소형고압블럭(점자)</v>
          </cell>
          <cell r="C600" t="str">
            <v>(220x110x60)</v>
          </cell>
          <cell r="D600">
            <v>2211</v>
          </cell>
          <cell r="E600" t="str">
            <v>㎡</v>
          </cell>
          <cell r="F600">
            <v>11500</v>
          </cell>
          <cell r="G600">
            <v>25426500</v>
          </cell>
        </row>
        <row r="601">
          <cell r="A601" t="str">
            <v>7.08</v>
          </cell>
          <cell r="B601" t="str">
            <v>진동전압철근콘크리트</v>
          </cell>
          <cell r="C601" t="str">
            <v>관(V.R관)</v>
          </cell>
          <cell r="F601">
            <v>0</v>
          </cell>
        </row>
        <row r="602">
          <cell r="A602" t="str">
            <v>a</v>
          </cell>
          <cell r="B602" t="str">
            <v>진동및전압관(도착도)</v>
          </cell>
          <cell r="C602" t="str">
            <v>(D= 300 m/m)</v>
          </cell>
          <cell r="D602">
            <v>669</v>
          </cell>
          <cell r="E602" t="str">
            <v>본</v>
          </cell>
          <cell r="F602">
            <v>41390</v>
          </cell>
          <cell r="G602">
            <v>27689910</v>
          </cell>
        </row>
        <row r="603">
          <cell r="A603" t="str">
            <v>b</v>
          </cell>
          <cell r="B603" t="str">
            <v>진동및전압관(도착도)</v>
          </cell>
          <cell r="C603" t="str">
            <v>(D= 500 m/m)</v>
          </cell>
          <cell r="D603">
            <v>288</v>
          </cell>
          <cell r="E603" t="str">
            <v>본</v>
          </cell>
          <cell r="F603">
            <v>61975</v>
          </cell>
          <cell r="G603">
            <v>17848800</v>
          </cell>
        </row>
        <row r="604">
          <cell r="A604" t="str">
            <v>c</v>
          </cell>
          <cell r="B604" t="str">
            <v>진동및전압관(도착도)</v>
          </cell>
          <cell r="C604" t="str">
            <v>(D= 600 m/m)</v>
          </cell>
          <cell r="D604">
            <v>3397</v>
          </cell>
          <cell r="E604" t="str">
            <v>본</v>
          </cell>
          <cell r="F604">
            <v>82860</v>
          </cell>
          <cell r="G604">
            <v>281475420</v>
          </cell>
        </row>
        <row r="605">
          <cell r="A605" t="str">
            <v>d</v>
          </cell>
          <cell r="B605" t="str">
            <v>진동및전압관(도착도)</v>
          </cell>
          <cell r="C605" t="str">
            <v>(D= 800 m/m)</v>
          </cell>
          <cell r="D605">
            <v>284</v>
          </cell>
          <cell r="E605" t="str">
            <v>본</v>
          </cell>
          <cell r="F605">
            <v>143970</v>
          </cell>
          <cell r="G605">
            <v>40887480</v>
          </cell>
        </row>
        <row r="606">
          <cell r="A606" t="str">
            <v>e</v>
          </cell>
          <cell r="B606" t="str">
            <v>진동및전압관(도착도)</v>
          </cell>
          <cell r="C606" t="str">
            <v>(D=1000 m/m)</v>
          </cell>
          <cell r="D606">
            <v>405</v>
          </cell>
          <cell r="E606" t="str">
            <v>본</v>
          </cell>
          <cell r="F606">
            <v>236210</v>
          </cell>
          <cell r="G606">
            <v>95665050</v>
          </cell>
        </row>
        <row r="607">
          <cell r="A607" t="str">
            <v>7.09</v>
          </cell>
          <cell r="B607" t="str">
            <v>흄   관</v>
          </cell>
          <cell r="C607" t="str">
            <v>D=1000 m/m</v>
          </cell>
          <cell r="D607">
            <v>157</v>
          </cell>
          <cell r="E607" t="str">
            <v>본</v>
          </cell>
          <cell r="F607">
            <v>163145</v>
          </cell>
          <cell r="G607">
            <v>25613765</v>
          </cell>
        </row>
        <row r="608">
          <cell r="A608" t="str">
            <v>7.10</v>
          </cell>
          <cell r="B608" t="str">
            <v>맨홀뚜껑(주철)</v>
          </cell>
          <cell r="C608" t="str">
            <v>(Φ648 m/m 높이조절)</v>
          </cell>
          <cell r="D608">
            <v>196</v>
          </cell>
          <cell r="E608" t="str">
            <v>조</v>
          </cell>
          <cell r="F608">
            <v>70000</v>
          </cell>
          <cell r="G608">
            <v>13720000</v>
          </cell>
        </row>
        <row r="609">
          <cell r="A609" t="str">
            <v>7.11</v>
          </cell>
          <cell r="F609">
            <v>0</v>
          </cell>
        </row>
        <row r="610">
          <cell r="A610" t="str">
            <v>a</v>
          </cell>
          <cell r="B610" t="str">
            <v>스틸그레이팅</v>
          </cell>
          <cell r="C610" t="str">
            <v>(700x1000x70)</v>
          </cell>
          <cell r="D610">
            <v>36</v>
          </cell>
          <cell r="E610" t="str">
            <v>조</v>
          </cell>
          <cell r="F610">
            <v>111800</v>
          </cell>
          <cell r="G610">
            <v>4024800</v>
          </cell>
        </row>
        <row r="611">
          <cell r="A611" t="str">
            <v>b</v>
          </cell>
          <cell r="B611" t="str">
            <v>스틸그레이팅</v>
          </cell>
          <cell r="C611" t="str">
            <v>(1190x1390x70)</v>
          </cell>
          <cell r="D611">
            <v>7</v>
          </cell>
          <cell r="E611" t="str">
            <v>조</v>
          </cell>
          <cell r="F611">
            <v>133000</v>
          </cell>
          <cell r="G611">
            <v>931000</v>
          </cell>
        </row>
        <row r="612">
          <cell r="A612" t="str">
            <v>c</v>
          </cell>
          <cell r="B612" t="str">
            <v>스틸그레이팅</v>
          </cell>
          <cell r="C612" t="str">
            <v>(500x395x50)</v>
          </cell>
          <cell r="D612">
            <v>403</v>
          </cell>
          <cell r="E612" t="str">
            <v>조</v>
          </cell>
          <cell r="F612">
            <v>21870</v>
          </cell>
          <cell r="G612">
            <v>8813610</v>
          </cell>
        </row>
        <row r="613">
          <cell r="A613" t="str">
            <v>d</v>
          </cell>
          <cell r="B613" t="str">
            <v>스틸그레이팅</v>
          </cell>
          <cell r="C613" t="str">
            <v>(1130x430x75)</v>
          </cell>
          <cell r="D613">
            <v>17</v>
          </cell>
          <cell r="E613" t="str">
            <v>조</v>
          </cell>
          <cell r="F613">
            <v>106600</v>
          </cell>
          <cell r="G613">
            <v>1812200</v>
          </cell>
        </row>
        <row r="614">
          <cell r="A614" t="str">
            <v>7.12</v>
          </cell>
          <cell r="B614" t="str">
            <v>H-형강</v>
          </cell>
          <cell r="C614" t="str">
            <v>(300x300x10x15)</v>
          </cell>
          <cell r="D614">
            <v>21</v>
          </cell>
          <cell r="E614" t="str">
            <v>TON</v>
          </cell>
          <cell r="F614">
            <v>393500</v>
          </cell>
          <cell r="G614">
            <v>8263500</v>
          </cell>
        </row>
        <row r="615">
          <cell r="A615" t="str">
            <v>7.13</v>
          </cell>
          <cell r="B615" t="str">
            <v>강관 PILE</v>
          </cell>
          <cell r="C615" t="str">
            <v>Φ508.8 x 12 t</v>
          </cell>
          <cell r="D615">
            <v>5643</v>
          </cell>
          <cell r="E615" t="str">
            <v>M</v>
          </cell>
          <cell r="F615">
            <v>60140</v>
          </cell>
          <cell r="G615">
            <v>339370020</v>
          </cell>
        </row>
        <row r="616">
          <cell r="A616" t="str">
            <v>7.14</v>
          </cell>
          <cell r="B616" t="str">
            <v>가로수보호덮개</v>
          </cell>
          <cell r="C616" t="str">
            <v>(1200x900)</v>
          </cell>
          <cell r="D616">
            <v>1132</v>
          </cell>
          <cell r="E616" t="str">
            <v>SET</v>
          </cell>
          <cell r="F616">
            <v>132603</v>
          </cell>
          <cell r="G616">
            <v>150106596</v>
          </cell>
        </row>
        <row r="617">
          <cell r="A617" t="str">
            <v>7.15</v>
          </cell>
          <cell r="F617">
            <v>0</v>
          </cell>
        </row>
        <row r="618">
          <cell r="A618" t="str">
            <v>a</v>
          </cell>
          <cell r="B618" t="str">
            <v>교좌장치(일방향)</v>
          </cell>
          <cell r="C618" t="str">
            <v>(SPHERICAL,200 Ton)</v>
          </cell>
          <cell r="D618">
            <v>4</v>
          </cell>
          <cell r="E618" t="str">
            <v>EA</v>
          </cell>
          <cell r="F618">
            <v>2189000</v>
          </cell>
          <cell r="G618">
            <v>8756000</v>
          </cell>
        </row>
        <row r="619">
          <cell r="A619" t="str">
            <v>b</v>
          </cell>
          <cell r="B619" t="str">
            <v>교좌장치(양방향)</v>
          </cell>
          <cell r="C619" t="str">
            <v>(SPHERICAL,200 Ton)</v>
          </cell>
          <cell r="D619">
            <v>12</v>
          </cell>
          <cell r="E619" t="str">
            <v>EA</v>
          </cell>
          <cell r="F619">
            <v>2129000</v>
          </cell>
          <cell r="G619">
            <v>25548000</v>
          </cell>
        </row>
        <row r="620">
          <cell r="A620" t="str">
            <v>c</v>
          </cell>
          <cell r="B620" t="str">
            <v>교좌장치(일방향)</v>
          </cell>
          <cell r="C620" t="str">
            <v>(SPHERICAL,250 Ton)</v>
          </cell>
          <cell r="D620">
            <v>8</v>
          </cell>
          <cell r="E620" t="str">
            <v>EA</v>
          </cell>
          <cell r="F620">
            <v>3610000</v>
          </cell>
          <cell r="G620">
            <v>28880000</v>
          </cell>
        </row>
        <row r="621">
          <cell r="A621" t="str">
            <v>d</v>
          </cell>
          <cell r="B621" t="str">
            <v>교좌장치(양방향)</v>
          </cell>
          <cell r="C621" t="str">
            <v>(SPHERICAL,250 Ton)</v>
          </cell>
          <cell r="D621">
            <v>12</v>
          </cell>
          <cell r="E621" t="str">
            <v>EA</v>
          </cell>
          <cell r="F621">
            <v>2492000</v>
          </cell>
          <cell r="G621">
            <v>29904000</v>
          </cell>
        </row>
        <row r="622">
          <cell r="A622" t="str">
            <v>e</v>
          </cell>
          <cell r="B622" t="str">
            <v>교좌장치(고정단)</v>
          </cell>
          <cell r="C622" t="str">
            <v>(SPHERICAL,400 Ton)</v>
          </cell>
          <cell r="D622">
            <v>6</v>
          </cell>
          <cell r="E622" t="str">
            <v>EA</v>
          </cell>
          <cell r="F622">
            <v>6207000</v>
          </cell>
          <cell r="G622">
            <v>37242000</v>
          </cell>
        </row>
        <row r="623">
          <cell r="A623" t="str">
            <v>f</v>
          </cell>
          <cell r="B623" t="str">
            <v>교좌장치(일방향)</v>
          </cell>
          <cell r="C623" t="str">
            <v>(SPHERICAL,400 Ton)</v>
          </cell>
          <cell r="D623">
            <v>24</v>
          </cell>
          <cell r="E623" t="str">
            <v>EA</v>
          </cell>
          <cell r="F623">
            <v>6532000</v>
          </cell>
          <cell r="G623">
            <v>156768000</v>
          </cell>
        </row>
        <row r="624">
          <cell r="A624" t="str">
            <v>g</v>
          </cell>
          <cell r="B624" t="str">
            <v>교좌장치(양방향)</v>
          </cell>
          <cell r="C624" t="str">
            <v>(SPHERICAL,400 Ton)</v>
          </cell>
          <cell r="D624">
            <v>22</v>
          </cell>
          <cell r="E624" t="str">
            <v>EA</v>
          </cell>
          <cell r="F624">
            <v>3898000</v>
          </cell>
          <cell r="G624">
            <v>85756000</v>
          </cell>
        </row>
      </sheetData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예총"/>
      <sheetName val="총괄"/>
      <sheetName val="제-노임"/>
      <sheetName val="제직재"/>
      <sheetName val="용수량(생활용수)"/>
      <sheetName val="신표지1"/>
      <sheetName val="DATE"/>
      <sheetName val="조경내역서"/>
      <sheetName val="경산"/>
      <sheetName val="내역서"/>
      <sheetName val="평가데이터"/>
      <sheetName val="수량산출"/>
      <sheetName val="산출금액내역"/>
      <sheetName val="구천"/>
      <sheetName val="#REF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위대가9803"/>
      <sheetName val="Total"/>
      <sheetName val="자재단가"/>
      <sheetName val="Sheet5"/>
      <sheetName val="프랜트면허"/>
      <sheetName val="코드표"/>
      <sheetName val="기계경비"/>
      <sheetName val="설계예산서"/>
      <sheetName val="집계표"/>
      <sheetName val="청천내"/>
      <sheetName val="명세서"/>
      <sheetName val="내역"/>
      <sheetName val="일위"/>
      <sheetName val="9GNG운반"/>
      <sheetName val="실행철강하도"/>
      <sheetName val="현장예산"/>
      <sheetName val="2000년1차"/>
      <sheetName val="2000전체분"/>
      <sheetName val="자재대"/>
      <sheetName val="6PILE  (돌출)"/>
      <sheetName val="연결관암거"/>
      <sheetName val="96보완계획7.12"/>
      <sheetName val="파형강관집계"/>
      <sheetName val="토적표"/>
      <sheetName val="공제수량총집계표"/>
      <sheetName val="주차구획선수량"/>
      <sheetName val="임금단가"/>
      <sheetName val="한강운반비"/>
      <sheetName val="신우"/>
      <sheetName val="원본(갑지)"/>
      <sheetName val="단열-자재"/>
      <sheetName val="공사개요"/>
      <sheetName val="포장공"/>
      <sheetName val="설계예산"/>
      <sheetName val="수량3"/>
      <sheetName val="설계내역서"/>
      <sheetName val="동원인원"/>
      <sheetName val="요율"/>
      <sheetName val="2공구하도급내역서"/>
      <sheetName val="터파기및재료"/>
      <sheetName val="bid"/>
      <sheetName val="빙장비사양"/>
      <sheetName val="12호기내역서(건축분)"/>
      <sheetName val="ABUT수량-A1"/>
      <sheetName val="3.공통공사대비"/>
      <sheetName val="데이타"/>
      <sheetName val="산출근거"/>
      <sheetName val="TOTAL_BOQ"/>
      <sheetName val="입력란"/>
      <sheetName val="97노임단가"/>
      <sheetName val="본선차로수량집계표"/>
      <sheetName val="부하계산서"/>
      <sheetName val="전선 및 전선관"/>
      <sheetName val="원가"/>
      <sheetName val="준검 내역서"/>
      <sheetName val="대창(함평)"/>
      <sheetName val="대창(장성)"/>
      <sheetName val="대창(함평)-창열"/>
      <sheetName val="가압장(토목)"/>
      <sheetName val="배관배선 단가조사"/>
      <sheetName val="일위대가집계"/>
      <sheetName val="대치판정"/>
      <sheetName val="을"/>
      <sheetName val="SG"/>
      <sheetName val="준공평가"/>
      <sheetName val="조명율표"/>
      <sheetName val="H-PILE수량집계"/>
      <sheetName val="총투입계"/>
      <sheetName val="연습"/>
      <sheetName val="철근량"/>
      <sheetName val="비교1"/>
      <sheetName val="물량표"/>
      <sheetName val="Sheet4"/>
      <sheetName val="구의33고"/>
      <sheetName val="설비"/>
      <sheetName val="SANBAISU"/>
      <sheetName val="토목검측서"/>
      <sheetName val="노임이"/>
      <sheetName val="9-1차이내역"/>
      <sheetName val="안정검토"/>
      <sheetName val="단면설계"/>
      <sheetName val="3BL공동구_수량"/>
      <sheetName val="공사기본내용입력"/>
      <sheetName val="실행내역서"/>
      <sheetName val="COPING"/>
      <sheetName val="날개벽수량표"/>
      <sheetName val="현장경비"/>
      <sheetName val="방배동내역(리라)"/>
      <sheetName val="건축공사집계표"/>
      <sheetName val="방배동내역 (총괄)"/>
      <sheetName val="부대공사총괄"/>
      <sheetName val="초기화면"/>
      <sheetName val="설계"/>
      <sheetName val="실행내역"/>
      <sheetName val="EACT10"/>
      <sheetName val="구조물터파기수량집계"/>
      <sheetName val="배수공 시멘트 및 골재량 산출"/>
      <sheetName val="견적"/>
      <sheetName val="공량(1월22일)"/>
      <sheetName val="측구터파기공수량집계"/>
      <sheetName val="Sheet3"/>
      <sheetName val="설계서을"/>
      <sheetName val="WORK"/>
      <sheetName val="우수맨홀공제단위수량"/>
      <sheetName val="내역서단가산출용"/>
      <sheetName val="심사공종"/>
      <sheetName val="단가산출"/>
      <sheetName val="맨홀수량"/>
      <sheetName val="원형맨홀수량"/>
      <sheetName val="총집계표"/>
      <sheetName val="역T형교대(말뚝기초)"/>
      <sheetName val="품셈집계표"/>
      <sheetName val="자재조사표"/>
      <sheetName val="옹벽일반수량"/>
      <sheetName val="범례표"/>
      <sheetName val="70%"/>
      <sheetName val="이름정의"/>
      <sheetName val="대로근거"/>
      <sheetName val="Macro1"/>
      <sheetName val="중로근거"/>
      <sheetName val="자료입력"/>
      <sheetName val="관급자재"/>
      <sheetName val="VXXXXXX"/>
      <sheetName val="데리네이타현황"/>
      <sheetName val="수량집계"/>
      <sheetName val="용산1(해보)"/>
      <sheetName val="Sheet1 (2)"/>
      <sheetName val="내역서(전기)"/>
      <sheetName val="할증"/>
      <sheetName val="확약서"/>
      <sheetName val="SORCE1"/>
      <sheetName val="환경기계공정표 (3)"/>
      <sheetName val="절대삭제금지"/>
      <sheetName val="시설물단가표"/>
      <sheetName val="노무비단가표"/>
      <sheetName val="기초자료입력"/>
      <sheetName val="9.정착구 보강"/>
      <sheetName val="CTEMCOST"/>
      <sheetName val="물가대비표"/>
      <sheetName val="Sheet2 (2)"/>
      <sheetName val="단위단가"/>
      <sheetName val="변경비교-을"/>
      <sheetName val="배수공"/>
      <sheetName val="일위대가표"/>
      <sheetName val="2002하반기노임기준"/>
      <sheetName val="단가 (2)"/>
      <sheetName val="수주추정"/>
      <sheetName val="Customer Databas"/>
      <sheetName val="현장경상비"/>
      <sheetName val="guard(mac)"/>
      <sheetName val="단가조사-2"/>
      <sheetName val="시선유도표지집계표"/>
      <sheetName val="DATA"/>
      <sheetName val="N賃率-職"/>
      <sheetName val="참고자료"/>
      <sheetName val="DATA 입력란"/>
      <sheetName val="1. 설계조건 2.단면가정 3. 하중계산"/>
      <sheetName val="BSD (2)"/>
      <sheetName val="T13(P68~72,78)"/>
      <sheetName val="Sheet2"/>
      <sheetName val="1차 내역서"/>
      <sheetName val="slurrywall설계가"/>
      <sheetName val="일반수량"/>
      <sheetName val="이토변실(A3-LINE)"/>
      <sheetName val="15"/>
      <sheetName val="직접경비"/>
      <sheetName val="직접인건비"/>
      <sheetName val="총괄서"/>
      <sheetName val="1.CB"/>
      <sheetName val="변수"/>
      <sheetName val="토사(PE)"/>
      <sheetName val="(A)내역서"/>
      <sheetName val="실행견적"/>
      <sheetName val="현장소운반"/>
      <sheetName val="관구보호몰탈"/>
      <sheetName val="환율CHANGE"/>
      <sheetName val="하수급견적대비"/>
      <sheetName val="직노"/>
      <sheetName val="빗물받이(910-510-410)"/>
      <sheetName val="차선도색-연장,수량(1)"/>
      <sheetName val="입찰안"/>
      <sheetName val="전기단가조사서"/>
      <sheetName val="간접"/>
      <sheetName val="날개벽"/>
      <sheetName val="총괄내역서"/>
      <sheetName val="TYPE-A"/>
      <sheetName val="증감내역서"/>
      <sheetName val="마산방향"/>
      <sheetName val="진주방향"/>
      <sheetName val="몰탈"/>
      <sheetName val="우수공"/>
      <sheetName val="식재인부"/>
      <sheetName val="파일의이용"/>
      <sheetName val="상 부"/>
      <sheetName val="노임"/>
      <sheetName val="공사설명서"/>
      <sheetName val="갑지"/>
      <sheetName val="앵커구조계산"/>
      <sheetName val="현금흐름"/>
      <sheetName val="신호등일위대가"/>
      <sheetName val="덕전리"/>
      <sheetName val="흄관기초"/>
      <sheetName val="98NS-N"/>
      <sheetName val="교각1"/>
      <sheetName val="예가표"/>
      <sheetName val="시점교대"/>
      <sheetName val="설계산출기초"/>
      <sheetName val="청 구"/>
      <sheetName val="공사비집계"/>
      <sheetName val="수량증감표"/>
      <sheetName val="터파기운반비산출"/>
      <sheetName val="산적토운반비산출"/>
      <sheetName val="적용단가"/>
      <sheetName val="내역서01"/>
      <sheetName val="실행대비"/>
      <sheetName val="database"/>
      <sheetName val="오수주요자재"/>
      <sheetName val="수안보-MBR1"/>
      <sheetName val="교대철근집계"/>
      <sheetName val="추가예산"/>
      <sheetName val="단중표"/>
      <sheetName val="현장관리비참조"/>
      <sheetName val="관접합및부설"/>
      <sheetName val="단가"/>
      <sheetName val="내역갑지"/>
      <sheetName val="2호맨홀공제수량"/>
      <sheetName val="공사비증감"/>
      <sheetName val="교대(A1)"/>
      <sheetName val="98수문일위"/>
      <sheetName val="배수철근"/>
      <sheetName val="고유코드_설계"/>
      <sheetName val="수산(당)"/>
      <sheetName val="을지"/>
      <sheetName val="목차"/>
      <sheetName val="대비"/>
      <sheetName val="산출내역서집계표"/>
      <sheetName val="본사공가현황"/>
      <sheetName val="GI-LIST"/>
      <sheetName val="해평견적"/>
      <sheetName val="건축공사"/>
      <sheetName val="교각계산"/>
      <sheetName val="우각부보강"/>
      <sheetName val="음성방향"/>
      <sheetName val="차액보증"/>
      <sheetName val="산출기준자료"/>
      <sheetName val="구역화물"/>
      <sheetName val="단위목록"/>
      <sheetName val="시험비"/>
      <sheetName val="일위대가목록"/>
      <sheetName val="건축내역"/>
      <sheetName val="배수통관(좌)"/>
      <sheetName val="INPUT(덕도방향-시점)"/>
      <sheetName val="INPUT"/>
      <sheetName val="다곡2교"/>
      <sheetName val="danga"/>
      <sheetName val="ilch"/>
      <sheetName val="노무비"/>
      <sheetName val="재료비단가"/>
      <sheetName val="사통"/>
      <sheetName val="금액"/>
      <sheetName val="일위단위"/>
      <sheetName val="하조서"/>
      <sheetName val="집수정(600-700)"/>
      <sheetName val="설계명세서"/>
      <sheetName val="설계예시"/>
      <sheetName val="기초단가"/>
      <sheetName val="200"/>
      <sheetName val="기초코드"/>
      <sheetName val="8.PILE  (돌출)"/>
      <sheetName val="부대내역"/>
      <sheetName val="1.수인터널"/>
      <sheetName val="배수공 주요자재 집계표"/>
      <sheetName val="인부임"/>
      <sheetName val="물가시세"/>
      <sheetName val="일반수량총괄집계"/>
      <sheetName val="공내역"/>
      <sheetName val="7.PILE  (돌출)"/>
      <sheetName val="사  업  비  수  지  예  산  서"/>
      <sheetName val="원형1호맨홀토공수량"/>
      <sheetName val="내역_FILE"/>
      <sheetName val="A-8 PD(도로중앙)"/>
      <sheetName val="Baby일위대가"/>
      <sheetName val="남양내역"/>
      <sheetName val="MAIN_TABLE"/>
      <sheetName val="1.설계조건"/>
      <sheetName val="도기류"/>
      <sheetName val="토목(용인)"/>
      <sheetName val="s"/>
      <sheetName val="용역비내역-진짜"/>
      <sheetName val="원가서"/>
      <sheetName val="날개벽(시점좌측)"/>
      <sheetName val="지중자재단가"/>
      <sheetName val="날개벽(TYPE2)"/>
      <sheetName val="산근"/>
      <sheetName val="화설내"/>
      <sheetName val="시운전연료"/>
      <sheetName val="b_balju"/>
      <sheetName val="수로단위수량"/>
      <sheetName val="수입"/>
      <sheetName val="계양가시설"/>
      <sheetName val="견적서"/>
      <sheetName val="간지"/>
      <sheetName val="전기"/>
      <sheetName val="우수"/>
      <sheetName val="입력"/>
      <sheetName val="포장복구집계"/>
      <sheetName val="흙쌓기도수로설치현황"/>
      <sheetName val="계수시트"/>
      <sheetName val="설계가"/>
      <sheetName val="공량산출서"/>
      <sheetName val="계림(함평)"/>
      <sheetName val="계림(장성)"/>
      <sheetName val="산수배수"/>
      <sheetName val="내역(신례)"/>
      <sheetName val="wall"/>
      <sheetName val="품셈"/>
      <sheetName val="원가+내역"/>
      <sheetName val="선정요령"/>
      <sheetName val="MAT"/>
      <sheetName val="11.1 단면hwp"/>
      <sheetName val="토공(우물통,기타) "/>
      <sheetName val="인원투입"/>
      <sheetName val="연결임시"/>
      <sheetName val="실행간접비용"/>
      <sheetName val="포장공자재집계표"/>
      <sheetName val="단위수량산출"/>
      <sheetName val="포장물량집계"/>
      <sheetName val="표지 (2)"/>
      <sheetName val="총괄표"/>
      <sheetName val="슬래브수량"/>
      <sheetName val="일위대가(1)"/>
      <sheetName val="조건"/>
      <sheetName val="출장내역"/>
      <sheetName val="내역표지"/>
      <sheetName val="관경별내역서"/>
      <sheetName val="보차도경계석"/>
      <sheetName val="연장및면적(좌측)"/>
      <sheetName val="중기사용료"/>
      <sheetName val="단면가정"/>
      <sheetName val="설계조건"/>
      <sheetName val="각형맨홀"/>
      <sheetName val="구조물공집계"/>
      <sheetName val="상행-교대(A1-A2)"/>
      <sheetName val="수목표준대가"/>
      <sheetName val="9811"/>
      <sheetName val="위치조서"/>
      <sheetName val="건축공사실행"/>
      <sheetName val="관급자재대"/>
      <sheetName val="중기사용료산출근거"/>
      <sheetName val="단가 및 재료비"/>
      <sheetName val="입력DATA"/>
      <sheetName val="바닥판"/>
      <sheetName val="내역서적용수량"/>
      <sheetName val="노임단가"/>
      <sheetName val="부표총괄"/>
      <sheetName val="갑지(추정)"/>
      <sheetName val="VII-2현장경비"/>
      <sheetName val="Ⅴ-2.공종별내역"/>
      <sheetName val="PROJECT BRIEF(EX.NEW)"/>
      <sheetName val="Site Expenses"/>
      <sheetName val="세부내역서"/>
      <sheetName val="감액총괄표"/>
      <sheetName val="입력시트"/>
      <sheetName val="출력X"/>
      <sheetName val="내역서1999.8최종"/>
      <sheetName val="내역서 (2)"/>
      <sheetName val="공사"/>
      <sheetName val="가로등내역서"/>
      <sheetName val="06 일위대가목록"/>
      <sheetName val="공사비 증감 내역서"/>
      <sheetName val="nys"/>
      <sheetName val="조경"/>
      <sheetName val="옹벽수량집계"/>
      <sheetName val="4.내진설계"/>
      <sheetName val=" ｹ-ﾌﾞﾙ"/>
      <sheetName val="노임단가 (2)"/>
      <sheetName val="표지"/>
      <sheetName val="유림골조"/>
      <sheetName val="단면 (2)"/>
      <sheetName val="옹벽공 수량집계표"/>
      <sheetName val="6호기"/>
      <sheetName val="플랜트 설치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1000 DB구축 부표"/>
      <sheetName val="용역단가"/>
      <sheetName val="효성CB 1P기초"/>
      <sheetName val="조견표"/>
      <sheetName val="전차선로 물량표"/>
      <sheetName val="공용(현대건설공구)"/>
      <sheetName val="현대건설공구(UNIT)"/>
      <sheetName val="금액내역서"/>
      <sheetName val="집수A"/>
      <sheetName val="1.설계기준"/>
      <sheetName val="산출내역서"/>
      <sheetName val="평내중"/>
      <sheetName val="특수선일위대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PI"/>
      <sheetName val="건축내역서 (경제상무실)"/>
      <sheetName val="원가계산하도"/>
      <sheetName val="입력자료"/>
      <sheetName val="설내역서 "/>
      <sheetName val="낙석방지수량"/>
      <sheetName val="tggwan(mac)"/>
      <sheetName val="총괄내역"/>
      <sheetName val="단양 00 아파트-세부내역"/>
      <sheetName val="일위대가_가설_"/>
      <sheetName val="정부노임단가"/>
      <sheetName val="입찰견적보고서"/>
      <sheetName val="GAEYO"/>
      <sheetName val="연도별cash"/>
      <sheetName val="대림경상68억"/>
      <sheetName val="GR"/>
      <sheetName val="공사분석"/>
      <sheetName val="품셈TABLE"/>
      <sheetName val="낙찰표"/>
      <sheetName val="단 box"/>
      <sheetName val="도장수량(하1)"/>
      <sheetName val="주형"/>
      <sheetName val="포장공수량집계표"/>
      <sheetName val="pier-1"/>
      <sheetName val="공사현황"/>
      <sheetName val="토목주소"/>
      <sheetName val="코드"/>
      <sheetName val="개요"/>
      <sheetName val="갑지1"/>
      <sheetName val="기본일위"/>
      <sheetName val="마산월령동골조물량변경"/>
      <sheetName val="뚝토공"/>
      <sheetName val="교사기준면적(중)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터파기단면도(보도)"/>
      <sheetName val="4.2.1 마루높이 검토"/>
      <sheetName val="반포2차"/>
      <sheetName val="첨"/>
      <sheetName val="6공구(당초)"/>
      <sheetName val="호프"/>
      <sheetName val="시설물기초"/>
      <sheetName val="SLAB&quot;1&quot;"/>
      <sheetName val="중요"/>
      <sheetName val="총내역서"/>
      <sheetName val="시점경사로"/>
      <sheetName val="수량집계표"/>
      <sheetName val="탄성1"/>
      <sheetName val="설계내역"/>
      <sheetName val="상호참고자료"/>
      <sheetName val="발주처자료입력"/>
      <sheetName val="회사기본자료"/>
      <sheetName val="하자보증자료"/>
      <sheetName val="기술자관련자료"/>
      <sheetName val="가열로SW"/>
      <sheetName val="공사품의서"/>
      <sheetName val="99노임단가"/>
      <sheetName val="1"/>
      <sheetName val="unitpric"/>
      <sheetName val="noyim"/>
      <sheetName val="폐기물"/>
      <sheetName val="단가(1)"/>
      <sheetName val="45,46"/>
      <sheetName val="2공구산출내역"/>
      <sheetName val="부대tu"/>
      <sheetName val="단가조건(02년)"/>
      <sheetName val="하도급 검토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List"/>
      <sheetName val="수량산출서-2"/>
      <sheetName val="내역전기"/>
      <sheetName val="단"/>
      <sheetName val="원유_BANK"/>
      <sheetName val="기계"/>
      <sheetName val="sub"/>
      <sheetName val="기둥(원형)"/>
      <sheetName val="sst,stl창호"/>
      <sheetName val="역T형"/>
      <sheetName val="ETC"/>
      <sheetName val="A4"/>
      <sheetName val="기안"/>
      <sheetName val="2-1. 경관조명 내역총괄표"/>
      <sheetName val="1차설계변경내역"/>
      <sheetName val="고창방향"/>
      <sheetName val="토목공사"/>
      <sheetName val="1.우편집중내역서"/>
      <sheetName val="일위대가(가설)"/>
      <sheetName val="중강당 내역"/>
      <sheetName val="ⴭⴭⴭⴭⴭ"/>
      <sheetName val="노면및방향"/>
      <sheetName val="03전반노무비"/>
      <sheetName val="경영상태"/>
      <sheetName val="자재"/>
      <sheetName val="경비_원본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참조"/>
      <sheetName val="제경비율"/>
      <sheetName val="공사명입력"/>
      <sheetName val="근로자자료입력"/>
      <sheetName val="기초일위"/>
      <sheetName val="수목단가"/>
      <sheetName val="시설수량표"/>
      <sheetName val="시설일위"/>
      <sheetName val="식재수량표"/>
      <sheetName val="기존포장깨기"/>
      <sheetName val="석축헐기"/>
      <sheetName val="결과조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사각맨홀"/>
      <sheetName val="공비현2"/>
      <sheetName val="도급내역"/>
      <sheetName val="물집"/>
      <sheetName val="도급금액"/>
      <sheetName val="재노경"/>
      <sheetName val="참고사항"/>
      <sheetName val="총 원가계산"/>
      <sheetName val="전 기"/>
      <sheetName val="맨홀수량산출(A-LINE)"/>
      <sheetName val="단면치수"/>
      <sheetName val="인부노임"/>
      <sheetName val="콘크리트타설집계표"/>
      <sheetName val="원하도급내역서(당초)"/>
      <sheetName val="사유서제출현황-2"/>
      <sheetName val="시화점실행"/>
      <sheetName val="해외(원화)"/>
      <sheetName val="1차"/>
      <sheetName val="예산명세서"/>
      <sheetName val="돌담교 상부수량"/>
      <sheetName val="쇠(1)"/>
      <sheetName val="가격(3)"/>
      <sheetName val="연속벽현황"/>
      <sheetName val="CAT_5"/>
      <sheetName val="특별교실"/>
      <sheetName val="관경"/>
      <sheetName val="전기혼잡제경비(45)"/>
      <sheetName val="안전시설"/>
      <sheetName val="세금자료"/>
      <sheetName val="철근단면적"/>
      <sheetName val="05-원가계산"/>
      <sheetName val="인건비"/>
      <sheetName val="J형측구단위수량"/>
      <sheetName val="계산서(곡선부)"/>
      <sheetName val="포장재료집계표"/>
      <sheetName val="일위대가-1"/>
      <sheetName val="토공"/>
      <sheetName val="단가산출서(기계)"/>
      <sheetName val="배관단가조사서"/>
      <sheetName val="DB"/>
      <sheetName val="설계명세서(종합)"/>
      <sheetName val="소요자재"/>
      <sheetName val="노무산출서"/>
      <sheetName val="건축내역서"/>
      <sheetName val="설-원가"/>
      <sheetName val="수량명세서"/>
      <sheetName val="가계부"/>
      <sheetName val="제품목록"/>
      <sheetName val="매입매출관리"/>
      <sheetName val="Sheet22"/>
      <sheetName val="-치수표(곡선부)"/>
      <sheetName val="2_단면가정"/>
      <sheetName val="수질정화시설"/>
      <sheetName val="ELECTRIC"/>
      <sheetName val="이음개소"/>
      <sheetName val="2"/>
      <sheetName val="3"/>
      <sheetName val="4"/>
      <sheetName val="6"/>
      <sheetName val="횡배수관집현황(2공구)"/>
      <sheetName val="가도공"/>
      <sheetName val="구조물철거타공정이월"/>
      <sheetName val="공통비(전체)"/>
      <sheetName val="5수지"/>
      <sheetName val="우수받이"/>
      <sheetName val="조명일위"/>
      <sheetName val="공통가설"/>
      <sheetName val="도로경계단위"/>
      <sheetName val="공사비_NDE"/>
      <sheetName val="포장공수량집계"/>
      <sheetName val="P4-C"/>
      <sheetName val="지장물 철거 물량 산출서"/>
      <sheetName val="민감도"/>
      <sheetName val="I一般比"/>
      <sheetName val="금호"/>
      <sheetName val="단가목록"/>
      <sheetName val="전체내역서"/>
      <sheetName val="배수공수집"/>
      <sheetName val="08-공사비총괄표"/>
      <sheetName val="01-적용기준"/>
      <sheetName val="산근(1)"/>
      <sheetName val="setup"/>
      <sheetName val="단위수량"/>
      <sheetName val="말뚝기초(안정검토)-외측"/>
      <sheetName val="J直材4"/>
      <sheetName val="기자재비"/>
      <sheetName val="달서천-대비"/>
      <sheetName val="현장관리비"/>
      <sheetName val="소방"/>
      <sheetName val="APT"/>
      <sheetName val="단위중량"/>
      <sheetName val="일위_파일"/>
      <sheetName val="협력업체"/>
      <sheetName val="산출내역(K2)"/>
      <sheetName val="가로등설치"/>
      <sheetName val="제잡비"/>
      <sheetName val="설계기준"/>
      <sheetName val="내역1"/>
      <sheetName val="99노임기준"/>
      <sheetName val="단가대비표"/>
      <sheetName val="투찰추정"/>
      <sheetName val="토목"/>
      <sheetName val="99총공사내역서"/>
      <sheetName val="교대(A1-A2)"/>
      <sheetName val="화해(함평)"/>
      <sheetName val="화해(장성)"/>
      <sheetName val="중기손료"/>
      <sheetName val="97년 추정"/>
      <sheetName val="본체"/>
      <sheetName val="인건비 "/>
      <sheetName val="계측제어설비"/>
      <sheetName val="일위집계표"/>
      <sheetName val="Y-WORK"/>
      <sheetName val="BJJIN"/>
      <sheetName val="예산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구성비"/>
      <sheetName val="7-2"/>
      <sheetName val="중기손료집계(1209)"/>
      <sheetName val="HRSG SMALL07220"/>
      <sheetName val="spiral"/>
      <sheetName val="토공정보"/>
      <sheetName val="관로토공"/>
      <sheetName val="견적대비"/>
      <sheetName val="적용(기계)"/>
      <sheetName val="1-1평균터파기고(1)"/>
      <sheetName val="건축명"/>
      <sheetName val="기계명"/>
      <sheetName val="전기명"/>
      <sheetName val="TOSHIBA-Structure"/>
      <sheetName val="포집"/>
      <sheetName val="4차원가계산서"/>
      <sheetName val="골막이(야매)"/>
      <sheetName val="은행"/>
      <sheetName val="코스모공장 (어음)"/>
      <sheetName val="노단"/>
      <sheetName val="단산"/>
      <sheetName val="명세"/>
      <sheetName val="일대"/>
      <sheetName val="앵커설치(590)"/>
      <sheetName val="1.1설계기준"/>
      <sheetName val="inputdata"/>
      <sheetName val="DATA입력"/>
      <sheetName val="개별직종노임단가(2005.1)"/>
      <sheetName val="기본"/>
      <sheetName val="견적대비표"/>
      <sheetName val="집수정"/>
      <sheetName val="옥룡잡비"/>
      <sheetName val="공통가설(기준안)"/>
      <sheetName val="A4288"/>
      <sheetName val="원가계산서 "/>
      <sheetName val="지급(1)"/>
      <sheetName val="자재비"/>
      <sheetName val="FAB별"/>
      <sheetName val="법면단"/>
      <sheetName val="도급"/>
      <sheetName val="집행안"/>
      <sheetName val="기기리스트"/>
      <sheetName val="화전내"/>
      <sheetName val="(2)자금(신용)"/>
      <sheetName val="FOOTING단면력"/>
      <sheetName val="아파트 내역"/>
      <sheetName val="투입비"/>
      <sheetName val="pier(각형)"/>
      <sheetName val="A 견적"/>
      <sheetName val="기계경비및산출근거서"/>
      <sheetName val="신축(단위)"/>
      <sheetName val="배수관토공산출"/>
      <sheetName val="물가시세표"/>
      <sheetName val="노임 및 중기단가"/>
      <sheetName val="가설"/>
      <sheetName val="일람표"/>
      <sheetName val="수토공단위당"/>
      <sheetName val="흙막이 개산견적"/>
      <sheetName val="영동(D)"/>
      <sheetName val="암거단위-1련"/>
      <sheetName val="공정data"/>
      <sheetName val="품종별월계"/>
      <sheetName val="전신환매도율"/>
      <sheetName val="설계명세"/>
      <sheetName val="15-1)VE제안서(유형2,4)"/>
      <sheetName val="01"/>
      <sheetName val="몰탈재료산출"/>
      <sheetName val="8.석축단위(H=1.5M)"/>
      <sheetName val="업무처리전"/>
      <sheetName val="90.03실행 "/>
      <sheetName val="1차기성"/>
      <sheetName val="일위목록"/>
      <sheetName val="소방사항"/>
      <sheetName val="시중노임단가"/>
      <sheetName val="어음수표추가테스트"/>
      <sheetName val="자재 집계표"/>
      <sheetName val="단가산출2"/>
      <sheetName val="설계내역2"/>
      <sheetName val="공종단가"/>
      <sheetName val="증감대비"/>
      <sheetName val="실행"/>
      <sheetName val="교통대책내역"/>
      <sheetName val="단가산출서 (2)"/>
      <sheetName val="연부97-1"/>
      <sheetName val="gyun"/>
      <sheetName val="견적보고"/>
      <sheetName val="1.3.1절점좌표"/>
      <sheetName val="1공구내역서(1)"/>
      <sheetName val="기초자료"/>
      <sheetName val="2.대외공문"/>
      <sheetName val="본문"/>
      <sheetName val="이름"/>
      <sheetName val="급여표"/>
      <sheetName val="직원투입계획"/>
      <sheetName val="난방방식분류"/>
      <sheetName val="공사정보입력"/>
      <sheetName val="설비내역서"/>
      <sheetName val="전기내역서"/>
      <sheetName val="준공정산"/>
      <sheetName val="미드수량"/>
      <sheetName val="심사물량"/>
      <sheetName val="단가조사표"/>
      <sheetName val="설계내역서(기계)"/>
      <sheetName val="형식 - 1-2-3"/>
      <sheetName val="직재"/>
      <sheetName val="재집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수불계획서(전체)"/>
      <sheetName val="6차2회변경내역서"/>
      <sheetName val="정부노임"/>
      <sheetName val="형질변경"/>
      <sheetName val="보안등"/>
      <sheetName val="약전설비"/>
      <sheetName val="원가계산"/>
      <sheetName val="별표 "/>
      <sheetName val="물류최종8월7"/>
      <sheetName val="자재표"/>
      <sheetName val="변화치수"/>
      <sheetName val="단가조사서"/>
      <sheetName val="비품"/>
      <sheetName val="경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배수관산출"/>
      <sheetName val="細目"/>
      <sheetName val="철거산출근거"/>
      <sheetName val="지장물헐기조서"/>
      <sheetName val="입출재고현황 (2)"/>
      <sheetName val="공사비예산서(토목분)"/>
      <sheetName val="수량산출서"/>
      <sheetName val="3.하중산정4.지지력"/>
      <sheetName val="예정공정표"/>
      <sheetName val="깨기"/>
      <sheetName val="물량표S"/>
      <sheetName val="PAINT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지장물C"/>
      <sheetName val="법면"/>
      <sheetName val="부대공"/>
      <sheetName val="구조물공"/>
      <sheetName val="중기일위대가"/>
      <sheetName val="배수공1"/>
      <sheetName val="일반부표"/>
      <sheetName val="전기일위대가"/>
      <sheetName val="토목품셈"/>
      <sheetName val="음료실행"/>
      <sheetName val="마산방향철근집계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찍기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개산공사비"/>
      <sheetName val="Pier 3"/>
      <sheetName val="집계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A-4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단가조사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유림총괄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공종집계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가시설수량"/>
      <sheetName val="POL6차-PIPING"/>
      <sheetName val="b_balju_cho"/>
      <sheetName val="토목명"/>
      <sheetName val="견적단가"/>
      <sheetName val="노무비단가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골조시행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준공조서"/>
      <sheetName val="공사준공계"/>
      <sheetName val="준공검사보고서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실행(ALT1)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기초계산(Pmax)"/>
      <sheetName val="쌍송교"/>
      <sheetName val="대총괄"/>
      <sheetName val="목록"/>
      <sheetName val="방화도료"/>
      <sheetName val="종단계산"/>
      <sheetName val="새공통(96임금인상기준)"/>
      <sheetName val="하도급계획"/>
      <sheetName val="배지거총재료집계표"/>
      <sheetName val="cal"/>
      <sheetName val="일위산출"/>
      <sheetName val="토공(본관-토사)"/>
      <sheetName val="토공(분기관-토사)"/>
      <sheetName val="토공(분기관-암)"/>
      <sheetName val="토공(본관-암)"/>
      <sheetName val="분전함신설"/>
      <sheetName val="접지1종"/>
      <sheetName val="관일"/>
      <sheetName val="적용토목"/>
      <sheetName val="포장면적산출"/>
      <sheetName val="포장수량집계"/>
      <sheetName val="토공사B동추가"/>
      <sheetName val="1.RAMP-A"/>
      <sheetName val="BOJUNGGM"/>
      <sheetName val="제경비최종"/>
      <sheetName val="국공유지및사유지"/>
      <sheetName val="수량간지코드"/>
      <sheetName val="수량목차코드"/>
      <sheetName val="금전출납"/>
      <sheetName val="직영명부"/>
      <sheetName val="대포2교접속"/>
      <sheetName val="천방교접속"/>
      <sheetName val="골조"/>
      <sheetName val="중단원본"/>
      <sheetName val="업체별담당"/>
      <sheetName val="공사설계"/>
      <sheetName val="4 공통갑지"/>
      <sheetName val="전력간선(신설)"/>
      <sheetName val="중기조종사 단위단가"/>
      <sheetName val="36+45-113-18+19+20I"/>
      <sheetName val="ESC (공정표기준)"/>
      <sheetName val="일위대가 "/>
      <sheetName val="인사자료총집계"/>
      <sheetName val="사본 _ b_balju"/>
      <sheetName val="S.중기사용료"/>
      <sheetName val="공사내역서(을)실행"/>
      <sheetName val="입력장소"/>
      <sheetName val="지수980731이후"/>
      <sheetName val="2.관대집계표"/>
      <sheetName val="일위(PN)"/>
      <sheetName val="203"/>
      <sheetName val="토목내역서(변경1)"/>
      <sheetName val="주요재료비(원본)"/>
      <sheetName val="2000.05"/>
      <sheetName val="CABLE"/>
      <sheetName val="Requirement(Work Crew)"/>
      <sheetName val="나.설계조건"/>
      <sheetName val="CABLE SIZE-1"/>
      <sheetName val="투입비분석표"/>
      <sheetName val="도체종-상수표"/>
      <sheetName val="공정추가"/>
      <sheetName val="계약내역서"/>
      <sheetName val="공통자료"/>
      <sheetName val="작성"/>
      <sheetName val="10동"/>
      <sheetName val="판매시설"/>
      <sheetName val="유효폭의 계산"/>
      <sheetName val="금속및금속창호"/>
      <sheetName val="값"/>
      <sheetName val="1. 총괄 집계표"/>
      <sheetName val="포장공총괄수량집계표"/>
      <sheetName val="케이블트레이"/>
      <sheetName val="서울대규장각(가시설흙막이)"/>
      <sheetName val="역T형옹벽(3.0)"/>
      <sheetName val="신평리 권리자명부"/>
      <sheetName val="위치"/>
      <sheetName val="전국현황"/>
      <sheetName val="적요"/>
      <sheetName val="단가표"/>
      <sheetName val="전통건설"/>
      <sheetName val="용소리교"/>
      <sheetName val="99노임단_x0007_"/>
      <sheetName val="99노임단쌇"/>
      <sheetName val="-배수구조물공토공"/>
      <sheetName val="계산서(직선부)"/>
      <sheetName val="횡배수관재료-"/>
      <sheetName val="콘크리트측구연장"/>
      <sheetName val="수리결과"/>
      <sheetName val="길어깨단위"/>
      <sheetName val="CONCRETE"/>
      <sheetName val="터널조도"/>
      <sheetName val="STEEL BOX 단면설계(SEC.8)"/>
      <sheetName val="식생블럭"/>
      <sheetName val="부경대총괄내역서"/>
      <sheetName val="본선 토공 분배표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3BL공동구_수량2"/>
      <sheetName val="준검_내역서1"/>
      <sheetName val="3_공통공사대비1"/>
      <sheetName val="방배동내역_(총괄)1"/>
      <sheetName val="9_정착구_보강1"/>
      <sheetName val="단가_(2)1"/>
      <sheetName val="6PILE__(돌출)1"/>
      <sheetName val="환경기계공정표_(3)1"/>
      <sheetName val="전선_및_전선관1"/>
      <sheetName val="1차_내역서1"/>
      <sheetName val="DATA_입력란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7_PILE__(돌출)1"/>
      <sheetName val="8_PILE__(돌출)1"/>
      <sheetName val="사__업__비__수__지__예__산__서1"/>
      <sheetName val="토공(우물통,기타)_"/>
      <sheetName val="11_1_단면hwp"/>
      <sheetName val="노임단가_(2)"/>
      <sheetName val="Sheet1_(2)1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단면_(2)"/>
      <sheetName val="1_설계조건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표지_(2)"/>
      <sheetName val="단가_및_재료비1"/>
      <sheetName val="Ⅴ-2_공종별내역"/>
      <sheetName val="4_내진설계"/>
      <sheetName val="_ｹ-ﾌﾞﾙ"/>
      <sheetName val="플랜트_설치"/>
      <sheetName val="지구_리스트"/>
      <sheetName val="1000_DB구축_부표"/>
      <sheetName val="효성CB_1P기초"/>
      <sheetName val="전차선로_물량표"/>
      <sheetName val="1_CB1"/>
      <sheetName val="1_설계기준1"/>
      <sheetName val="Flaer_Area1"/>
      <sheetName val="1_우편집중내역서"/>
      <sheetName val="하도급_검토"/>
      <sheetName val="지장물_철거_물량_산출서"/>
      <sheetName val="4_2_1_마루높이_검토"/>
      <sheetName val="3_하중계산"/>
      <sheetName val="_상부공통집계(총괄)"/>
      <sheetName val="단_box"/>
      <sheetName val="중강당_내역"/>
      <sheetName val="2-1__경관조명_내역총괄표"/>
      <sheetName val="총_원가계산"/>
      <sheetName val="돌담교_상부수량1"/>
      <sheetName val="HRSG_SMALL07220"/>
      <sheetName val="아파트_내역"/>
      <sheetName val="노임_및_중기단가"/>
      <sheetName val="내역서_1"/>
      <sheetName val="내역서_제출"/>
      <sheetName val="설명서_"/>
      <sheetName val="8_석축단위(H=1_5M)"/>
      <sheetName val="2_대외공문"/>
      <sheetName val="별표_"/>
      <sheetName val="인건비_"/>
      <sheetName val="신규_수주분(사용자_정의)"/>
      <sheetName val="plan&amp;section_of_foundation1"/>
      <sheetName val="pile_bearing_capa_&amp;_arrenge"/>
      <sheetName val="design_load1"/>
      <sheetName val="working_load_at_the_btm_ft_1"/>
      <sheetName val="stability_check1"/>
      <sheetName val="design_criteria1"/>
      <sheetName val="3_하중산정4_지지력"/>
      <sheetName val="COMPARISON_TABLE"/>
      <sheetName val="crude_SLAB_RE-bar"/>
      <sheetName val="CRUDE_RE-bar"/>
      <sheetName val="2_입력sheet"/>
      <sheetName val="(3_품질관리_시험_총괄표)"/>
      <sheetName val="2_가정단면"/>
      <sheetName val="Pier_3"/>
      <sheetName val="수량산출서_갑지"/>
      <sheetName val="1062-X방향_"/>
      <sheetName val="표__지"/>
      <sheetName val="BOX(1_5X1_5)"/>
      <sheetName val="1_2_1_마루높이결정"/>
      <sheetName val="단면__2_"/>
      <sheetName val="Dike_for_49T03_&amp;_49T04"/>
      <sheetName val="Dike_for_49T02,_05~07,_19_(1)"/>
      <sheetName val="_냉각수펌프"/>
      <sheetName val="ENE-CAL_1"/>
      <sheetName val="ITB_COST"/>
      <sheetName val="2011_(4)"/>
      <sheetName val="설계기준_및_하중계산"/>
      <sheetName val="11_자재단가"/>
      <sheetName val="PAD_TR보호대기초"/>
      <sheetName val="각사별공사비분개_"/>
      <sheetName val="역T형(H=6_0)_(2)"/>
      <sheetName val="2_토목공사"/>
      <sheetName val="AS포장복구_"/>
      <sheetName val="개별직종노임단가(2003_9)"/>
      <sheetName val="3련_BOX"/>
      <sheetName val="내역-_CCTV"/>
      <sheetName val="EQUIP_LIST"/>
      <sheetName val="실행내역(10_13)"/>
      <sheetName val="기존건물_깨기원단위"/>
      <sheetName val="철근량_산정"/>
      <sheetName val="노_표-조"/>
      <sheetName val="슬래브_-연속(3경간)"/>
      <sheetName val="4_2유효폭의_계산"/>
      <sheetName val="참여현황_(직원)"/>
      <sheetName val="계정"/>
      <sheetName val="공통갑지"/>
      <sheetName val="기성청구조서"/>
      <sheetName val="목표세부명세"/>
      <sheetName val="49"/>
      <sheetName val="2.건축"/>
      <sheetName val="DHEQSUPT"/>
      <sheetName val="기초입력 DATA"/>
      <sheetName val="9509"/>
      <sheetName val="기계설비품셈"/>
      <sheetName val="한일양산"/>
      <sheetName val="일용직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/>
      <sheetData sheetId="1413"/>
      <sheetData sheetId="1414"/>
      <sheetData sheetId="1415"/>
      <sheetData sheetId="1416"/>
      <sheetData sheetId="1417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s"/>
      <sheetName val="비교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자재단가"/>
      <sheetName val="자료입력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앵커(3안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자재단가"/>
      <sheetName val="약품공급2"/>
      <sheetName val="일위대가(가설)"/>
      <sheetName val="근거서"/>
      <sheetName val="원가서"/>
      <sheetName val="코드표"/>
      <sheetName val="DATE"/>
      <sheetName val="대치판정"/>
      <sheetName val="실행철강하도"/>
      <sheetName val="맨홀토공(3)"/>
      <sheetName val="산출(토공)"/>
      <sheetName val="단가"/>
      <sheetName val="98NS-N"/>
      <sheetName val="간선"/>
      <sheetName val="T13(P68~72,78)"/>
      <sheetName val="관로공표지"/>
      <sheetName val="일위대가(1)"/>
      <sheetName val="DATA1"/>
      <sheetName val="실행간접비"/>
      <sheetName val="변수값"/>
      <sheetName val="AS복구"/>
      <sheetName val="중기터파기"/>
      <sheetName val="1,2공구원가계산서"/>
      <sheetName val="2공구산출내역"/>
      <sheetName val="1공구산출내역서"/>
      <sheetName val="배수공 주요자재 집계표"/>
      <sheetName val="wall"/>
      <sheetName val="기기리스트"/>
      <sheetName val="사다리"/>
      <sheetName val="집계표"/>
      <sheetName val="Sheet1"/>
      <sheetName val="연습"/>
      <sheetName val="접지수량"/>
      <sheetName val="설계명세서"/>
      <sheetName val="예산명세서"/>
      <sheetName val="자료입력"/>
      <sheetName val="sh1"/>
      <sheetName val="산출내역서"/>
      <sheetName val="I一般比"/>
      <sheetName val="총괄내역서"/>
      <sheetName val="기둥(원형)"/>
      <sheetName val="9GNG운반"/>
      <sheetName val="지급자재"/>
      <sheetName val="노임단가"/>
      <sheetName val="설비"/>
      <sheetName val="Sheet2"/>
      <sheetName val="전기단가조사서"/>
      <sheetName val="원가"/>
      <sheetName val="급수공사"/>
      <sheetName val="2.대외공문"/>
      <sheetName val="금광1터널"/>
      <sheetName val="COPING"/>
      <sheetName val="덕전리"/>
      <sheetName val="내역"/>
      <sheetName val="Sens&amp;Anal"/>
      <sheetName val="원가계산서"/>
      <sheetName val="단가산출"/>
      <sheetName val="봉양~조차장간고하개명(신설)"/>
      <sheetName val="기자재비"/>
      <sheetName val="내역서"/>
      <sheetName val="산출근거"/>
      <sheetName val="96보완계획7.12"/>
      <sheetName val="위치"/>
      <sheetName val="(A)내역서"/>
      <sheetName val="날개벽수량표"/>
      <sheetName val="단가비교표_공통1"/>
      <sheetName val="#REF"/>
      <sheetName val="배관배선 단가조사"/>
      <sheetName val="일위대가"/>
      <sheetName val="일위대가집계"/>
      <sheetName val="신우"/>
      <sheetName val="IW-LIST"/>
      <sheetName val="s"/>
      <sheetName val="관일"/>
      <sheetName val="실행내역"/>
      <sheetName val="직노"/>
      <sheetName val="공비대비"/>
      <sheetName val="보차도경계석"/>
      <sheetName val="밸브설치"/>
      <sheetName val="설계서을"/>
      <sheetName val="옹벽수량집계"/>
      <sheetName val="건축내역"/>
      <sheetName val="건축원가계산서"/>
      <sheetName val="XL4Poppy"/>
      <sheetName val="b_balju"/>
      <sheetName val="기초단가"/>
      <sheetName val="전압강하계산"/>
      <sheetName val="Y-WORK"/>
      <sheetName val="참조"/>
      <sheetName val="난간벽단위"/>
      <sheetName val="관리,공감"/>
      <sheetName val="남양내역"/>
      <sheetName val="약품설비"/>
      <sheetName val="차액보증"/>
      <sheetName val="용수간선"/>
      <sheetName val="일위대가_가설_"/>
      <sheetName val="노임"/>
      <sheetName val="파이프류"/>
      <sheetName val="작성방법"/>
      <sheetName val="기성내역"/>
      <sheetName val="WOC95467"/>
      <sheetName val="PLC B-M"/>
      <sheetName val="유기공정"/>
      <sheetName val="골조시행"/>
      <sheetName val="8설7발"/>
      <sheetName val="예적금"/>
      <sheetName val="유입량"/>
      <sheetName val="우수맨홀공제단위수량"/>
      <sheetName val="농로토공집계"/>
      <sheetName val="농로수량집계"/>
      <sheetName val="제-노임"/>
      <sheetName val="제직재"/>
      <sheetName val="기계경비"/>
      <sheetName val="한강운반비"/>
      <sheetName val="주안3차A-A"/>
      <sheetName val="9509"/>
      <sheetName val="Total"/>
      <sheetName val="예정(3)"/>
      <sheetName val="제잡비"/>
      <sheetName val="우각부보강"/>
      <sheetName val="조도계산서 (도서)"/>
      <sheetName val="정부노임단가"/>
      <sheetName val="내부수지예산"/>
      <sheetName val="일위대가목차"/>
      <sheetName val="재료집계표"/>
      <sheetName val="첨부1-1"/>
      <sheetName val="base"/>
      <sheetName val="빙설"/>
      <sheetName val="bid"/>
      <sheetName val="암거"/>
      <sheetName val="포장공"/>
      <sheetName val="배수공"/>
      <sheetName val="산출내역서집계표"/>
      <sheetName val="변경갑지"/>
      <sheetName val="증감(갑지)"/>
      <sheetName val="기초일위"/>
      <sheetName val="시설일위"/>
      <sheetName val="조명일위"/>
      <sheetName val="금액내역서"/>
      <sheetName val="조명시설"/>
      <sheetName val="단위수량"/>
      <sheetName val="Sheet5"/>
      <sheetName val="원가계산"/>
      <sheetName val="사리부설"/>
      <sheetName val="점검총괄"/>
      <sheetName val="INPUT"/>
      <sheetName val="대림경상68억"/>
      <sheetName val="노무비"/>
      <sheetName val="FCR양식(2)"/>
      <sheetName val="변경비교-을"/>
      <sheetName val="내역서 (2)"/>
      <sheetName val="도면명"/>
      <sheetName val="수량집계"/>
      <sheetName val="토목"/>
      <sheetName val="노무비단가"/>
      <sheetName val="Sheet10"/>
      <sheetName val="비용"/>
      <sheetName val="철거산출근거"/>
      <sheetName val="조건"/>
      <sheetName val="입찰안"/>
      <sheetName val="요율"/>
      <sheetName val="단가조사서"/>
      <sheetName val="공사비명세서"/>
      <sheetName val="피벗테이블데이터분석"/>
      <sheetName val="평균높이산출근거"/>
      <sheetName val="횡배수관위치조서"/>
      <sheetName val="8.PILE  (돌출)"/>
      <sheetName val="data"/>
      <sheetName val="수량산출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내역서단가산출용"/>
      <sheetName val="INS-SHEET"/>
      <sheetName val="★도급내역"/>
      <sheetName val="일위대가표"/>
      <sheetName val="구조물철거타공정이월"/>
      <sheetName val="J直材4"/>
      <sheetName val="교각1"/>
      <sheetName val="자재목록"/>
      <sheetName val="초기화면"/>
      <sheetName val="총원가계산서(요율)"/>
      <sheetName val="맨홀수량산출"/>
      <sheetName val="설계예산서"/>
      <sheetName val="터파기및재료"/>
      <sheetName val="총집계표"/>
      <sheetName val="◀암거수리계산조서"/>
      <sheetName val="6PILE  (돌출)"/>
      <sheetName val="일반수량"/>
      <sheetName val="Sheet1 (2)"/>
      <sheetName val="1호맨홀토공"/>
      <sheetName val="PAC"/>
      <sheetName val="목차"/>
      <sheetName val="단면치수"/>
      <sheetName val="당진1,2호기전선관설치및접지4차공사내역서-을지"/>
      <sheetName val="guard(mac)"/>
      <sheetName val="Sheet22"/>
      <sheetName val="대형원계"/>
      <sheetName val="갑지(추정)"/>
      <sheetName val="배수관공"/>
      <sheetName val="품셈TABLE"/>
      <sheetName val="참고사항"/>
      <sheetName val="98수문일위"/>
      <sheetName val="준검 내역서"/>
      <sheetName val="교대(A1)"/>
      <sheetName val="06 일위대가목록"/>
      <sheetName val="흥양2교토공집계표"/>
      <sheetName val="투찰금액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효성CB 1P기초"/>
      <sheetName val="수량산출"/>
      <sheetName val="자재단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일위대가"/>
      <sheetName val="공통(20-91)"/>
      <sheetName val="철거산출근거"/>
      <sheetName val="노무비"/>
      <sheetName val="총괄표"/>
      <sheetName val="인공산출"/>
      <sheetName val="원본(갑지)"/>
      <sheetName val="단가"/>
      <sheetName val="접지1종"/>
      <sheetName val="대치판정"/>
      <sheetName val="품셈TABLE"/>
      <sheetName val="역공종"/>
      <sheetName val="수량산출(2공구)"/>
      <sheetName val="수량산출 (3공구)"/>
      <sheetName val="산출내역서집계표"/>
      <sheetName val="실행철강하도"/>
      <sheetName val="터파기및재료"/>
      <sheetName val="여과지동"/>
      <sheetName val="기초자료"/>
      <sheetName val="MOTOR"/>
      <sheetName val="s"/>
      <sheetName val="원가계산서"/>
      <sheetName val="분전함신설"/>
      <sheetName val="선로정수계산"/>
      <sheetName val="Total"/>
      <sheetName val="단가산출"/>
      <sheetName val="DATA1"/>
      <sheetName val="대림경상68억"/>
      <sheetName val="관급총괄"/>
      <sheetName val="총괄집계표"/>
      <sheetName val="일위대가(가설)"/>
      <sheetName val="내역"/>
      <sheetName val="Sheet1"/>
      <sheetName val="산출금액내역"/>
      <sheetName val="인건비"/>
      <sheetName val="자재"/>
      <sheetName val="단가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설직재-1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표지 (2)"/>
      <sheetName val="N賃率-職"/>
      <sheetName val="간선계산"/>
      <sheetName val="하조서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남양시작동자105노65기1.3화1.2"/>
      <sheetName val="견적조건"/>
      <sheetName val="견적조건(을지)"/>
      <sheetName val="대구실행"/>
      <sheetName val="Baby일위대가"/>
      <sheetName val="일반공사"/>
      <sheetName val="을"/>
      <sheetName val="FILE1"/>
      <sheetName val="입찰안"/>
      <sheetName val="0.집계"/>
      <sheetName val="매립"/>
      <sheetName val="기초단가"/>
      <sheetName val="DATA"/>
      <sheetName val="직노"/>
      <sheetName val="실행내역"/>
      <sheetName val="98지급계획"/>
      <sheetName val="STORAGE"/>
      <sheetName val="Y-WORK"/>
      <sheetName val="20관리비율"/>
      <sheetName val="조명율표"/>
      <sheetName val="전선 및 전선관"/>
      <sheetName val="2006기계경비산출표"/>
      <sheetName val="총괄"/>
      <sheetName val="토목"/>
      <sheetName val="부하계산서"/>
      <sheetName val="봉양~조차장간고하개명(신설)"/>
      <sheetName val="2공구수량"/>
      <sheetName val="cost"/>
      <sheetName val="WORK"/>
      <sheetName val="sw1"/>
      <sheetName val="설계예산서"/>
      <sheetName val="수량집계"/>
      <sheetName val="가로등내역서"/>
      <sheetName val="보증수수료산출"/>
      <sheetName val="수량산출서"/>
      <sheetName val="2000.11월설계내역"/>
      <sheetName val="bid"/>
      <sheetName val="수목데이타 "/>
      <sheetName val="변압기 및 발전기 용량"/>
      <sheetName val="#REF"/>
      <sheetName val="말뚝지지력산정"/>
      <sheetName val="집계표"/>
      <sheetName val="내역서2안"/>
      <sheetName val="소야공정계획표"/>
      <sheetName val="준검 내역서"/>
      <sheetName val="교각1"/>
      <sheetName val="1.수인터널"/>
      <sheetName val="일위대가표(유단가)"/>
      <sheetName val="일위대가표"/>
      <sheetName val="단가 및 재료비"/>
      <sheetName val="6호기"/>
      <sheetName val="적용(기계)"/>
      <sheetName val="단가조사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기계경비"/>
      <sheetName val="점수계산1-2"/>
      <sheetName val="내역(설계)"/>
      <sheetName val="부대공사비"/>
      <sheetName val="현장관리비집계표"/>
      <sheetName val="Macro1"/>
      <sheetName val="INPUT"/>
      <sheetName val="일위대가(목록)"/>
      <sheetName val="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정부노임단가"/>
      <sheetName val="점검총괄"/>
      <sheetName val="자재목록"/>
      <sheetName val="2000년1차"/>
      <sheetName val="신우"/>
      <sheetName val="단가산출서(기계)"/>
      <sheetName val="ASP포장"/>
      <sheetName val="부대내역"/>
      <sheetName val="내역서(전기)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200"/>
      <sheetName val="옹벽수량집계"/>
      <sheetName val="3BL공동구 수량"/>
      <sheetName val="원가계산"/>
      <sheetName val="에너지동"/>
      <sheetName val="연습"/>
      <sheetName val="코드표"/>
      <sheetName val="Sheet1 (2)"/>
      <sheetName val="BASIC (2)"/>
      <sheetName val="자재단가표"/>
      <sheetName val="고창터널(고창방향)"/>
      <sheetName val="터널조도"/>
      <sheetName val="부속동"/>
      <sheetName val="입찰결과(DATA)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데이타"/>
      <sheetName val="CABLE SIZE-3"/>
      <sheetName val="EQUIP-H"/>
      <sheetName val="경비_원본"/>
      <sheetName val="공구원가계산"/>
      <sheetName val="기계경비시간당손료목록"/>
      <sheetName val="요율"/>
      <sheetName val="자재대"/>
      <sheetName val="참고"/>
      <sheetName val="공사개요"/>
      <sheetName val="기계내역"/>
      <sheetName val="소요자재"/>
      <sheetName val="노무산출서"/>
      <sheetName val="Macro(차단기)"/>
      <sheetName val="동력부하(도산)"/>
      <sheetName val="토공"/>
      <sheetName val="1차증가원가계산"/>
      <sheetName val="가감수량"/>
      <sheetName val="맨홀수량산출"/>
      <sheetName val="단가조사서"/>
      <sheetName val="관로"/>
      <sheetName val="A-4"/>
      <sheetName val="AS포장복구 "/>
      <sheetName val="간접1"/>
      <sheetName val="통장출금액"/>
      <sheetName val="기계경비(시간당)"/>
      <sheetName val="램머"/>
      <sheetName val="본선차로수량집계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식생블럭단위수량"/>
      <sheetName val="BQ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옹벽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00전체분"/>
      <sheetName val="일반수량"/>
      <sheetName val="EACT10"/>
      <sheetName val="돌망태단위수량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참조-(1)"/>
      <sheetName val="인건비 "/>
      <sheetName val="AILC004"/>
      <sheetName val="연결관산출조서"/>
      <sheetName val="단가일람"/>
      <sheetName val="조경일람"/>
      <sheetName val="일위대가목록"/>
      <sheetName val="직공비"/>
      <sheetName val="주관사업"/>
      <sheetName val="수문일1"/>
      <sheetName val="1차설계변경내역"/>
      <sheetName val="발주설계서(당초)"/>
      <sheetName val="가설건물"/>
      <sheetName val="BOX전기내역"/>
      <sheetName val="하수급견적대비"/>
      <sheetName val="간접비"/>
      <sheetName val="9-1차이내역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예총"/>
      <sheetName val="전등부하"/>
      <sheetName val="플랜트 설치"/>
      <sheetName val="guard(mac)"/>
      <sheetName val="실내건축일위대가"/>
      <sheetName val="5.단가대비표"/>
      <sheetName val="감액총괄표"/>
      <sheetName val="일위대가(1)"/>
      <sheetName val="일반수량총괄집계"/>
      <sheetName val="자재운반단가일람표"/>
      <sheetName val="월말"/>
      <sheetName val="품셈기준"/>
      <sheetName val="품셈표"/>
      <sheetName val="부대대비"/>
      <sheetName val="냉연집계"/>
      <sheetName val="AIR SHOWER(3인용)"/>
      <sheetName val="2F 회의실견적(5_14 일대)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보차도경계석"/>
      <sheetName val="unit 4"/>
      <sheetName val="ITB COST"/>
      <sheetName val="CTEM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Mc1"/>
      <sheetName val="2000,9월 일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물량표"/>
      <sheetName val="현장관리비 "/>
      <sheetName val="금액결정"/>
      <sheetName val="견적대비"/>
      <sheetName val="설계가"/>
      <sheetName val="할증 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약품설비"/>
      <sheetName val="적용공정"/>
      <sheetName val="L_RPTB02_01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2단가(철거)"/>
      <sheetName val="49단가"/>
      <sheetName val="49단가(철거)"/>
      <sheetName val="22단가"/>
      <sheetName val="과천MAIN"/>
      <sheetName val="노무비 근거"/>
      <sheetName val="EQ-R1"/>
      <sheetName val="품목"/>
      <sheetName val="일용노임단가"/>
      <sheetName val="전선"/>
      <sheetName val="CABLE"/>
      <sheetName val="설계명세서"/>
      <sheetName val="OPGW기별"/>
      <sheetName val="CA지입"/>
      <sheetName val="U-TYPE(1)"/>
      <sheetName val="공종별내역서"/>
      <sheetName val="지급자재"/>
      <sheetName val="99총공사내역서"/>
      <sheetName val="L_RPTA05_목록"/>
      <sheetName val="설비내역서"/>
      <sheetName val="건축내역서"/>
      <sheetName val="전기내역서"/>
      <sheetName val="노원열병합  건축공사기성내역서"/>
      <sheetName val="본부소개"/>
      <sheetName val="주사무실종합"/>
      <sheetName val="내역표지"/>
      <sheetName val="Macro2"/>
      <sheetName val=""/>
      <sheetName val="계수시트"/>
      <sheetName val="율촌법률사무소2내역"/>
      <sheetName val="지주목시비량산출서"/>
      <sheetName val="BOQ"/>
      <sheetName val="총괄내역서"/>
      <sheetName val="역T형교대(말뚝기초)"/>
      <sheetName val="한강운반비"/>
      <sheetName val="C3"/>
      <sheetName val="연결임시"/>
      <sheetName val="계산식"/>
      <sheetName val="가도공"/>
      <sheetName val="DATE"/>
      <sheetName val="철거집계"/>
      <sheetName val="48평단가"/>
      <sheetName val="57단가"/>
      <sheetName val="총급_x0000_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/>
      <sheetData sheetId="645"/>
      <sheetData sheetId="646"/>
      <sheetData sheetId="647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/>
      <sheetData sheetId="662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케CV38신설"/>
      <sheetName val="저케CV22신설"/>
      <sheetName val="저케CV8신설"/>
      <sheetName val="철주신설"/>
      <sheetName val="옥외등신설"/>
      <sheetName val="접지3종"/>
      <sheetName val="콘주철거"/>
      <sheetName val="옥외등철거"/>
      <sheetName val="설계산출표지"/>
      <sheetName val="철주재료표"/>
      <sheetName val="콘센트신설"/>
    </sheetNames>
    <sheetDataSet>
      <sheetData sheetId="0" refreshError="1">
        <row r="13">
          <cell r="O13">
            <v>852938</v>
          </cell>
        </row>
        <row r="19">
          <cell r="O19">
            <v>8663537</v>
          </cell>
        </row>
        <row r="25">
          <cell r="O25">
            <v>231535</v>
          </cell>
        </row>
      </sheetData>
      <sheetData sheetId="1" refreshError="1">
        <row r="11">
          <cell r="O11">
            <v>188535</v>
          </cell>
        </row>
        <row r="16">
          <cell r="O16">
            <v>1501601</v>
          </cell>
        </row>
        <row r="21">
          <cell r="O21">
            <v>45810</v>
          </cell>
        </row>
      </sheetData>
      <sheetData sheetId="2" refreshError="1">
        <row r="11">
          <cell r="O11">
            <v>251538</v>
          </cell>
        </row>
        <row r="16">
          <cell r="O16">
            <v>5778424</v>
          </cell>
        </row>
        <row r="21">
          <cell r="O21">
            <v>85723</v>
          </cell>
        </row>
      </sheetData>
      <sheetData sheetId="3" refreshError="1"/>
      <sheetData sheetId="4" refreshError="1">
        <row r="10">
          <cell r="O10">
            <v>485101</v>
          </cell>
        </row>
        <row r="14">
          <cell r="O14">
            <v>650965</v>
          </cell>
        </row>
        <row r="18">
          <cell r="O18">
            <v>2476</v>
          </cell>
        </row>
      </sheetData>
      <sheetData sheetId="5" refreshError="1">
        <row r="12">
          <cell r="O12">
            <v>26971</v>
          </cell>
        </row>
        <row r="16">
          <cell r="O16">
            <v>114049</v>
          </cell>
        </row>
        <row r="20">
          <cell r="O20">
            <v>1944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일위대가"/>
      <sheetName val="중강당 내역"/>
      <sheetName val="총괄표"/>
      <sheetName val="준검 내역서"/>
      <sheetName val="Sheet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  <sheetName val="표지"/>
      <sheetName val="상수도갑지"/>
      <sheetName val="상수도을지"/>
      <sheetName val="앵커(3안)"/>
      <sheetName val="위치조서"/>
      <sheetName val="노임단가"/>
      <sheetName val="단가 및 재료비"/>
      <sheetName val="단가산출2"/>
      <sheetName val="직노"/>
      <sheetName val="여과지동"/>
      <sheetName val="기초자료"/>
    </sheetNames>
    <sheetDataSet>
      <sheetData sheetId="0" refreshError="1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집계표"/>
      <sheetName val="일위대가"/>
      <sheetName val="단가비교"/>
      <sheetName val="프린터"/>
      <sheetName val="노임"/>
      <sheetName val="표지 (2)"/>
      <sheetName val="1"/>
      <sheetName val="내역서"/>
      <sheetName val="구조물집계표"/>
      <sheetName val="공통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터널조도"/>
      <sheetName val="터파기및재료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대목"/>
      <sheetName val="104동"/>
      <sheetName val="자료"/>
      <sheetName val="단가표"/>
      <sheetName val="기자재비"/>
      <sheetName val="내역"/>
      <sheetName val="일위대가"/>
      <sheetName val="골조시행"/>
      <sheetName val="2차1차"/>
      <sheetName val="일위대가표"/>
      <sheetName val="예산내역"/>
      <sheetName val="총괄수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건축내역"/>
      <sheetName val="중기사용료산출근거"/>
      <sheetName val="단가 및 재료비"/>
      <sheetName val="직노"/>
      <sheetName val="제직재"/>
      <sheetName val="설직재-1"/>
      <sheetName val="적격점수&lt;300억미만&gt;"/>
      <sheetName val="COVER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노임단가"/>
      <sheetName val="담장산출"/>
      <sheetName val="수목표준대가"/>
      <sheetName val="설비2차"/>
      <sheetName val="식재인부"/>
      <sheetName val="백암비스타내역"/>
      <sheetName val="data2"/>
      <sheetName val="sheet1"/>
      <sheetName val="일위대가목차"/>
      <sheetName val="단가"/>
      <sheetName val="일위대가(건축)"/>
      <sheetName val="FB25JN"/>
      <sheetName val="Y-WORK"/>
      <sheetName val="QandAJunior"/>
      <sheetName val="b_balju_cho"/>
      <sheetName val="일위목록"/>
      <sheetName val="Sheet5"/>
      <sheetName val="공통가설공사"/>
      <sheetName val="건축공사실행"/>
      <sheetName val="내역5"/>
      <sheetName val="EACT10"/>
      <sheetName val="자재단가"/>
      <sheetName val="기성내역"/>
      <sheetName val="노임"/>
      <sheetName val="집계표"/>
      <sheetName val="단가비교표"/>
      <sheetName val="단가일람"/>
      <sheetName val="단위량당중기"/>
      <sheetName val="일용노임단가"/>
      <sheetName val="Data&amp;Result"/>
      <sheetName val="노원열병합  건축공사기성내역서"/>
      <sheetName val="일위대가목록"/>
      <sheetName val="개요"/>
      <sheetName val="★도급내역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건축"/>
      <sheetName val="공종목록표"/>
      <sheetName val="환율"/>
      <sheetName val="관리자"/>
      <sheetName val="대가10%"/>
      <sheetName val="수량산출"/>
      <sheetName val="Sheet10"/>
      <sheetName val="원가계산서"/>
      <sheetName val="물가대비표"/>
      <sheetName val="요율"/>
      <sheetName val="BID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설계"/>
      <sheetName val="장비"/>
      <sheetName val="산근1"/>
      <sheetName val="노무"/>
      <sheetName val="자재"/>
      <sheetName val="국별인원"/>
      <sheetName val="일 위 대 가 표"/>
      <sheetName val="CON'C"/>
      <sheetName val="단가표 (2)"/>
      <sheetName val="선금급신청서"/>
      <sheetName val="투찰추정"/>
      <sheetName val="DATA1"/>
      <sheetName val="#REF"/>
      <sheetName val="경비"/>
      <sheetName val="터파기및재료"/>
      <sheetName val="실행철강하도"/>
      <sheetName val="일위_파일"/>
      <sheetName val="단가(1)"/>
      <sheetName val="제출내역"/>
      <sheetName val="실행(1)"/>
      <sheetName val="몰탈재료산출"/>
      <sheetName val="공사비대비표B(토공)"/>
      <sheetName val="기계경비(시간당)"/>
      <sheetName val="출력은 금물"/>
      <sheetName val="중기사용료"/>
      <sheetName val="기초단가"/>
      <sheetName val="도급"/>
      <sheetName val="단가조사"/>
      <sheetName val=" 갑지"/>
      <sheetName val="변수값"/>
      <sheetName val="중기상차"/>
      <sheetName val="AS복구"/>
      <sheetName val="중기터파기"/>
      <sheetName val="9811"/>
      <sheetName val="보할공정"/>
      <sheetName val="입력"/>
      <sheetName val="회사기초자료"/>
      <sheetName val="단가조사서"/>
      <sheetName val="안양동교 1안"/>
      <sheetName val="증감대비"/>
      <sheetName val="연결임시"/>
      <sheetName val="공통단가"/>
      <sheetName val="운반비"/>
      <sheetName val="2000양배"/>
      <sheetName val="대가"/>
      <sheetName val="작업금지"/>
      <sheetName val="소비자가"/>
      <sheetName val="시설물기초"/>
      <sheetName val="기초내역"/>
      <sheetName val="할증 "/>
      <sheetName val="단산목록"/>
      <sheetName val="금액"/>
      <sheetName val="을지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전체"/>
      <sheetName val="Macro2"/>
      <sheetName val="하부철근수량"/>
      <sheetName val="장비사양"/>
      <sheetName val="에너지요금"/>
      <sheetName val="급여대장"/>
      <sheetName val="직원 인적급여 카드"/>
      <sheetName val="등록업체(031124)"/>
      <sheetName val="BSD _2_"/>
      <sheetName val="A-4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중기조종사 단위단가"/>
      <sheetName val="교사기준면적(초등)"/>
      <sheetName val="노임단가표"/>
      <sheetName val="단청공사"/>
      <sheetName val="sheet1 (2)"/>
      <sheetName val="물가시세표"/>
      <sheetName val="수지예산"/>
      <sheetName val="관로내역원"/>
      <sheetName val="DATA"/>
      <sheetName val="조명율표"/>
      <sheetName val="저수조"/>
      <sheetName val="BS"/>
      <sheetName val="실행내역"/>
      <sheetName val="실행"/>
      <sheetName val="집계표_식재"/>
      <sheetName val="장비종합부표"/>
      <sheetName val="부표"/>
      <sheetName val="전력"/>
      <sheetName val="강병규"/>
      <sheetName val="코드목록(시스템담당용)"/>
      <sheetName val="(전남)시범지구 운영실적 및 결과분석(8월까지)"/>
      <sheetName val="01"/>
      <sheetName val="광주전남"/>
      <sheetName val="기계경비일람"/>
      <sheetName val="내부마감"/>
      <sheetName val="경산"/>
      <sheetName val="공사개요"/>
      <sheetName val="제2호단위수량"/>
      <sheetName val="현장경비"/>
      <sheetName val="96노임기준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인건비"/>
      <sheetName val="일위대가 "/>
      <sheetName val="2.냉난방설비공사"/>
      <sheetName val="7.자동제어공사"/>
      <sheetName val="DATE"/>
      <sheetName val="화재 탐지 설비"/>
      <sheetName val="우석문틀"/>
      <sheetName val="000000"/>
      <sheetName val="단가비교"/>
      <sheetName val="웅진교-S2"/>
      <sheetName val="냉천부속동"/>
      <sheetName val="여과지동"/>
      <sheetName val="const."/>
      <sheetName val="4.공사별"/>
      <sheetName val="갑지"/>
      <sheetName val="별제권_정리담보권"/>
      <sheetName val="견적"/>
      <sheetName val="구의33고"/>
      <sheetName val="기본입력"/>
      <sheetName val="사업성"/>
      <sheetName val="노무비 근거"/>
      <sheetName val="재료"/>
      <sheetName val="물가시세"/>
      <sheetName val="대,유,램"/>
      <sheetName val="ABUT수량-A1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포장복구집계"/>
      <sheetName val="북방3터널"/>
      <sheetName val="공장동 지하1층"/>
      <sheetName val="용역동 및 154KV"/>
      <sheetName val="공장동 3층"/>
      <sheetName val="공장동 1층"/>
      <sheetName val="공정집계_국별"/>
      <sheetName val="AV시스템"/>
      <sheetName val="주소록"/>
      <sheetName val="금액내역서"/>
      <sheetName val="품셈TABLE"/>
      <sheetName val="Sheet4"/>
      <sheetName val="청천내"/>
      <sheetName val="계산서(곡선부)"/>
      <sheetName val="포장재료집계표"/>
      <sheetName val="철콘공사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장비경비"/>
      <sheetName val="빗물받이(910-510-410)"/>
      <sheetName val="자단"/>
      <sheetName val=" 견적서"/>
      <sheetName val="도급FORM"/>
      <sheetName val="시멘트"/>
      <sheetName val="원가계산서(남측)"/>
      <sheetName val="내역-2"/>
      <sheetName val="토량1-1"/>
      <sheetName val="당사실시1"/>
      <sheetName val="준검 내역서"/>
      <sheetName val="신규일위"/>
      <sheetName val="상각비"/>
      <sheetName val="조명일위"/>
      <sheetName val="통장출금액"/>
      <sheetName val="기계경비"/>
      <sheetName val="I一般比"/>
      <sheetName val="N賃率-職"/>
      <sheetName val="J直材4"/>
      <sheetName val="2000년1차"/>
      <sheetName val="보도공제면적"/>
      <sheetName val="기본단가표"/>
      <sheetName val="수목데이타"/>
      <sheetName val="계약내역(2)"/>
      <sheetName val="재노경"/>
      <sheetName val="도급내역5+800"/>
      <sheetName val="도급내역"/>
      <sheetName val="소방"/>
      <sheetName val="일위대가 목록표"/>
      <sheetName val="공구"/>
      <sheetName val="내 역 서(총괄)"/>
      <sheetName val="중기집계"/>
      <sheetName val="총괄내역서"/>
      <sheetName val="이토변실(A3-LINE)"/>
      <sheetName val="6-1. 관개량조서"/>
      <sheetName val="CABLE SIZE-1"/>
      <sheetName val="설계내역서"/>
      <sheetName val="1공구원가계산서"/>
      <sheetName val="기초일위"/>
      <sheetName val="시설일위"/>
      <sheetName val="종배수관면벽신"/>
      <sheetName val="피벗테이블데이터분석"/>
      <sheetName val="단가산출(총괄)"/>
      <sheetName val="일위총괄"/>
      <sheetName val="수량산출서"/>
      <sheetName val="단가산출-기,교"/>
      <sheetName val="일위목록-기"/>
      <sheetName val="1안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기본1"/>
      <sheetName val="수정일위대가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준액"/>
      <sheetName val="10월 (2)"/>
      <sheetName val="종합-임현"/>
      <sheetName val="현장관리비"/>
      <sheetName val="부대공"/>
      <sheetName val="배수공"/>
      <sheetName val="토공"/>
      <sheetName val="포장공"/>
      <sheetName val="굴화내역"/>
      <sheetName val="노견단위수량"/>
      <sheetName val="단가산출서"/>
      <sheetName val="대가단최종"/>
      <sheetName val="견적단가"/>
      <sheetName val="잡비"/>
      <sheetName val="자동제어"/>
      <sheetName val="조건"/>
      <sheetName val="단"/>
      <sheetName val="총공사비집계표"/>
      <sheetName val="중기단가"/>
      <sheetName val="단가및재료비"/>
      <sheetName val="원가data"/>
      <sheetName val="재료비"/>
      <sheetName val="원가"/>
      <sheetName val="계정code"/>
      <sheetName val="교각1"/>
      <sheetName val="단위수량"/>
      <sheetName val="노무비"/>
      <sheetName val="형틀공사"/>
      <sheetName val="노임이"/>
      <sheetName val="일위대가표(DEEP)"/>
      <sheetName val="가정조건"/>
      <sheetName val="공통"/>
      <sheetName val="-치수표(곡선부)"/>
      <sheetName val="설명서 "/>
      <sheetName val="토목"/>
      <sheetName val="단가조사-예비품"/>
      <sheetName val="6)화재 탐지 설비"/>
      <sheetName val="철거산출근거"/>
      <sheetName val="달대"/>
      <sheetName val="관급"/>
      <sheetName val="L_RPTB~1"/>
      <sheetName val="시작4"/>
      <sheetName val="남대문빌딩"/>
      <sheetName val="반포2차"/>
      <sheetName val="일위대가(1)"/>
      <sheetName val="토사(PE)"/>
      <sheetName val="내역서(전기)"/>
      <sheetName val="한강운반비"/>
      <sheetName val="단가_1_"/>
      <sheetName val="설비내역서"/>
      <sheetName val="건축내역서"/>
      <sheetName val="전기내역서"/>
      <sheetName val="조경일람"/>
      <sheetName val="실행내역 "/>
      <sheetName val="중기작업량"/>
      <sheetName val="장비가동"/>
      <sheetName val="신고조서"/>
      <sheetName val="계약서"/>
      <sheetName val="투찰내역"/>
      <sheetName val="주beam"/>
      <sheetName val="기타 정보통신공사"/>
      <sheetName val="세부내역서(소방)"/>
      <sheetName val="구간재료"/>
      <sheetName val="비탈면보호공수량산출"/>
      <sheetName val="전차선로 물량표"/>
      <sheetName val="공통(20-91)"/>
      <sheetName val="을 1"/>
      <sheetName val="을 2"/>
      <sheetName val="변경내역"/>
      <sheetName val="기초자료"/>
      <sheetName val="1.우편집중내역서"/>
      <sheetName val="?????"/>
      <sheetName val="의왕내역"/>
      <sheetName val="가동비율"/>
      <sheetName val="일위대가(4층원격)"/>
      <sheetName val="건축공사 집계표"/>
      <sheetName val="골조"/>
      <sheetName val="금융비용"/>
      <sheetName val="2000,9월 일위"/>
      <sheetName val="간접비 총괄표"/>
      <sheetName val="2.1  노무비 평균단가산출"/>
      <sheetName val="보고"/>
      <sheetName val="표준항목"/>
      <sheetName val="식재일위"/>
      <sheetName val="말뚝지지력산정"/>
      <sheetName val="pier(각형)"/>
      <sheetName val="(A)내역서"/>
      <sheetName val="단중표"/>
      <sheetName val="파일의이용"/>
      <sheetName val="VOR"/>
      <sheetName val="단 box"/>
      <sheetName val="수량집계"/>
      <sheetName val="중기손료"/>
      <sheetName val="배수내역"/>
      <sheetName val="DAN"/>
      <sheetName val="백호우계수"/>
      <sheetName val="16-1"/>
      <sheetName val="9-1차이내역"/>
      <sheetName val="단  가  대  비  표"/>
      <sheetName val="일  위  대  가  목  록"/>
      <sheetName val="부표총괄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서"/>
      <sheetName val="기능공인적사항"/>
      <sheetName val="3.하중산정4.지지력"/>
      <sheetName val="전선 및 전선관"/>
      <sheetName val="단가견적조사표"/>
      <sheetName val="정의"/>
      <sheetName val="내역표지"/>
      <sheetName val="유림골조"/>
      <sheetName val="조견표"/>
      <sheetName val="조도계산서 (도서)"/>
      <sheetName val="2.대외공문"/>
      <sheetName val="개인명세서"/>
      <sheetName val="토적단위"/>
      <sheetName val="공내역"/>
      <sheetName val="ⴭⴭⴭⴭⴭ"/>
      <sheetName val="교통대책내역"/>
      <sheetName val="간접비"/>
      <sheetName val="적산산출"/>
      <sheetName val="자재비산출"/>
      <sheetName val="운용비산출"/>
      <sheetName val="부대공Ⅱ"/>
      <sheetName val="분당임차변경"/>
      <sheetName val="자판실행"/>
      <sheetName val="국민연금표"/>
      <sheetName val="소총괄표1"/>
      <sheetName val="06 일위대가목록"/>
      <sheetName val="정산명세서"/>
      <sheetName val="부대내역"/>
      <sheetName val="자재목록"/>
      <sheetName val="단가목록"/>
      <sheetName val="중기목록"/>
      <sheetName val="단위단가"/>
      <sheetName val="자재테이블"/>
      <sheetName val="※참고자료※"/>
      <sheetName val="진주방향"/>
      <sheetName val="MCC제원"/>
      <sheetName val="제경비율"/>
      <sheetName val="기초공"/>
      <sheetName val="기둥(원형)"/>
      <sheetName val="실행대비"/>
      <sheetName val="구간별현황"/>
      <sheetName val="CODE"/>
      <sheetName val="철근콘크리트 (5)"/>
      <sheetName val="규격"/>
      <sheetName val="토건"/>
      <sheetName val="#2_Paint"/>
      <sheetName val="도급원가"/>
      <sheetName val="변압기 및 발전기 용량"/>
      <sheetName val="Baby일위대가"/>
      <sheetName val="공사비증감"/>
      <sheetName val="장비집계"/>
      <sheetName val="간공설계서"/>
      <sheetName val="식재"/>
      <sheetName val="시설물"/>
      <sheetName val="식재출력용"/>
      <sheetName val="유지관리"/>
      <sheetName val="수량집계표(舊)"/>
      <sheetName val="날개벽수량표"/>
      <sheetName val="청주(철골발주의뢰서)"/>
      <sheetName val="공조기"/>
      <sheetName val="총 괄 표"/>
      <sheetName val="지급자재"/>
      <sheetName val="일위대가집계"/>
      <sheetName val="관접합및부설"/>
      <sheetName val="투입비"/>
      <sheetName val="옥외외등집계표"/>
      <sheetName val="BOJUNGGM"/>
      <sheetName val="주공 갑지"/>
      <sheetName val="토목공사"/>
      <sheetName val="22단가"/>
      <sheetName val="22인공"/>
      <sheetName val="유역면적"/>
      <sheetName val="램머"/>
      <sheetName val="작업일보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front"/>
      <sheetName val="기초대가"/>
      <sheetName val="시설대가"/>
      <sheetName val="수목대가"/>
      <sheetName val="인공대가"/>
      <sheetName val="배수장토목공사비"/>
      <sheetName val="기본일위"/>
      <sheetName val="패널"/>
      <sheetName val="내역_FILE"/>
      <sheetName val="목록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갑지(추정)"/>
      <sheetName val="본사인상전"/>
      <sheetName val="일반부표"/>
      <sheetName val="사업수지"/>
      <sheetName val="접속슬라브"/>
      <sheetName val="안전장치"/>
      <sheetName val="일반공사"/>
      <sheetName val="적용단위길이"/>
      <sheetName val="특수기호강도거푸집"/>
      <sheetName val="종배수관(신)"/>
      <sheetName val="포스코실행"/>
      <sheetName val="산출기초"/>
      <sheetName val="공사비산출서"/>
      <sheetName val="개요입력"/>
      <sheetName val="수량기준"/>
      <sheetName val="경율산정.XLS"/>
      <sheetName val="실행예산"/>
      <sheetName val="단가 "/>
      <sheetName val="조명시설"/>
      <sheetName val="NEW DB"/>
      <sheetName val="2003상반기노임기준"/>
      <sheetName val="도곡동APT"/>
      <sheetName val="신대방교수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버스운행안내"/>
      <sheetName val="G.R300경비"/>
      <sheetName val="1단계총괄내역서"/>
      <sheetName val="단가일람 (2)"/>
      <sheetName val="사각1,특1호"/>
      <sheetName val="기본계획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이식운반"/>
      <sheetName val="용역비내역-진짜"/>
      <sheetName val="실행기초"/>
      <sheetName val="배수량"/>
      <sheetName val="WORK"/>
      <sheetName val="APT내역"/>
      <sheetName val="부대시설"/>
      <sheetName val="일용노임단가2001상"/>
      <sheetName val="참조자료"/>
      <sheetName val="실행내역서 "/>
      <sheetName val="교각별철근수량집계표"/>
      <sheetName val="원내역"/>
      <sheetName val="단위중량"/>
      <sheetName val="소일위대가코드표"/>
      <sheetName val="총괄표"/>
      <sheetName val="인공산출"/>
      <sheetName val="세금자료"/>
      <sheetName val="규준틀"/>
      <sheetName val="일 위 목 록 표"/>
      <sheetName val="인부노임"/>
      <sheetName val="견적990322"/>
      <sheetName val="SG"/>
      <sheetName val="7월11일"/>
      <sheetName val="시설물일위"/>
      <sheetName val="공내역서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횡배수관"/>
      <sheetName val="기초목"/>
      <sheetName val="11-2.아파트내역"/>
      <sheetName val="아파트"/>
      <sheetName val="값"/>
      <sheetName val="배수관연장조서"/>
      <sheetName val="단가대비표 (3)"/>
      <sheetName val="4.직접인건비"/>
      <sheetName val="직접인건비"/>
      <sheetName val="설계명세서 (장비)"/>
      <sheetName val="출력X"/>
      <sheetName val="98태백"/>
      <sheetName val="설계예산서(흙막이)"/>
      <sheetName val="노임 단가"/>
      <sheetName val="단재적표"/>
      <sheetName val="우수공,맨홀,집수정"/>
      <sheetName val="001"/>
      <sheetName val="참고자료"/>
      <sheetName val="ITEM"/>
      <sheetName val="문학간접"/>
      <sheetName val="일위대가내역"/>
      <sheetName val="파이프류"/>
      <sheetName val="횡배수관집현황(2공구)"/>
      <sheetName val="5직접"/>
      <sheetName val="장비단가"/>
      <sheetName val="4.2.1 마루높이 검토"/>
      <sheetName val="품셈표"/>
      <sheetName val="제경비"/>
      <sheetName val="내역1"/>
      <sheetName val="노무단가"/>
      <sheetName val="건설기계사용기준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예산편성"/>
      <sheetName val="비용"/>
      <sheetName val="공사비산출내역"/>
      <sheetName val="COST"/>
      <sheetName val="음성방향"/>
      <sheetName val="대덕토공총"/>
      <sheetName val="안전난간대원가"/>
      <sheetName val="관급자재"/>
      <sheetName val="건축일위"/>
      <sheetName val="그라우팅일위"/>
      <sheetName val="집계"/>
      <sheetName val="일반건축물통신회선수"/>
      <sheetName val="Proposal"/>
      <sheetName val="자  재"/>
      <sheetName val="건축외주"/>
      <sheetName val="일위산출"/>
      <sheetName val="설비"/>
      <sheetName val="예가표"/>
      <sheetName val="archi(본사)"/>
      <sheetName val="일위대가-1"/>
      <sheetName val="서식"/>
      <sheetName val="재료표"/>
      <sheetName val="물량내역"/>
      <sheetName val="단가 (2)"/>
      <sheetName val="대치판정"/>
      <sheetName val="산출내역서집계표"/>
      <sheetName val="이름교환"/>
      <sheetName val="전기일위목록"/>
      <sheetName val="바닥판"/>
      <sheetName val="입력DATA"/>
      <sheetName val="판"/>
      <sheetName val="기계"/>
      <sheetName val="정화조"/>
      <sheetName val="조경"/>
      <sheetName val="교량하부공"/>
      <sheetName val="실행내역서"/>
      <sheetName val="比較表"/>
      <sheetName val="편집1"/>
      <sheetName val="경남"/>
      <sheetName val="경북"/>
      <sheetName val="중부"/>
      <sheetName val="원가계산서 "/>
      <sheetName val="기"/>
      <sheetName val="전선(총)"/>
      <sheetName val="물가자료"/>
      <sheetName val="산출기준자료"/>
      <sheetName val="단면가정"/>
      <sheetName val="설계변경총괄표(계산식)"/>
      <sheetName val="정부노임단가"/>
      <sheetName val="미드수량"/>
      <sheetName val="용산1(해보)"/>
      <sheetName val="유류대관리"/>
      <sheetName val="적용기준"/>
      <sheetName val="고내분기~한림"/>
      <sheetName val="광령~경마장"/>
      <sheetName val="세기~광령"/>
      <sheetName val="물건개요"/>
      <sheetName val="빌딩경영보고서"/>
      <sheetName val="리스료"/>
      <sheetName val="BQ(실행)"/>
      <sheetName val="대로근거"/>
      <sheetName val="구입단가"/>
      <sheetName val="2F 회의실견적(5_14 일대)"/>
      <sheetName val="6공구(당초)"/>
      <sheetName val="구리토평1전기"/>
      <sheetName val="소화실적"/>
      <sheetName val="Sheet3"/>
      <sheetName val="wall"/>
      <sheetName val="코드"/>
      <sheetName val="연결관암거"/>
      <sheetName val="PAINT"/>
      <sheetName val="약품공급2"/>
      <sheetName val="3.고급화검토"/>
      <sheetName val="2.2.10.샤시등"/>
      <sheetName val="입면고급화단가표"/>
      <sheetName val="도급기성"/>
      <sheetName val="설계내역2"/>
      <sheetName val="횡배수관수량집계"/>
      <sheetName val="Ekog10"/>
      <sheetName val="하조서"/>
      <sheetName val="실행(ALT1)"/>
      <sheetName val="퍼스트"/>
      <sheetName val="간접1"/>
      <sheetName val="점수계산1-2"/>
      <sheetName val="96작생능"/>
      <sheetName val="내2"/>
      <sheetName val="원가계산"/>
      <sheetName val="확약서"/>
      <sheetName val="6호기"/>
      <sheetName val="36단가"/>
      <sheetName val="적현로"/>
      <sheetName val="기계설비"/>
      <sheetName val="총괄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품셈 "/>
      <sheetName val="고시단가"/>
      <sheetName val="가격조사서"/>
      <sheetName val="설계예시"/>
      <sheetName val="기초자료입력"/>
      <sheetName val="출자한도"/>
      <sheetName val="우수받이"/>
      <sheetName val="설계표지"/>
      <sheetName val="전기"/>
      <sheetName val="연습"/>
      <sheetName val="주요항목별"/>
      <sheetName val="48단가"/>
      <sheetName val="대표명단"/>
      <sheetName val="단위량"/>
      <sheetName val="단가대비"/>
      <sheetName val="외주(기준)"/>
      <sheetName val="재.노.경(기준)"/>
      <sheetName val="선정요령"/>
      <sheetName val="실행예산서"/>
      <sheetName val="간선계산"/>
      <sheetName val="세골재  T2 변경 현황"/>
      <sheetName val="기초"/>
      <sheetName val="기초데이타"/>
      <sheetName val="데리네이타현황"/>
      <sheetName val="유림총괄"/>
      <sheetName val="양남(실시)"/>
      <sheetName val="건천(실시)"/>
      <sheetName val="외동(실시)"/>
      <sheetName val="안강(실시)"/>
      <sheetName val="안강(우선실시)"/>
      <sheetName val="적정심사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지수"/>
      <sheetName val="발주수량표"/>
      <sheetName val="전등설비"/>
      <sheetName val="공사"/>
      <sheetName val="내역2"/>
      <sheetName val="토목주소"/>
      <sheetName val="프랜트면허"/>
      <sheetName val="일쐈齣/"/>
      <sheetName val="일ᩐ瀀"/>
      <sheetName val="일ᩐ頀"/>
      <sheetName val="갑지1"/>
      <sheetName val="설계개요"/>
      <sheetName val="대여현황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시운전연료비"/>
      <sheetName val="가시설수량"/>
      <sheetName val="시화점실행"/>
      <sheetName val="간접"/>
      <sheetName val="동해title"/>
      <sheetName val="단가최종"/>
      <sheetName val="공종별집계표(창고-52평)"/>
      <sheetName val="2008년상반노임"/>
      <sheetName val="부대tu"/>
      <sheetName val="부하계산서"/>
      <sheetName val="지주토목내역서"/>
      <sheetName val="노무비단가"/>
      <sheetName val="저"/>
      <sheetName val="평가데이터"/>
      <sheetName val="APT"/>
      <sheetName val="일위총괄표"/>
      <sheetName val="1.설계조건"/>
      <sheetName val="대가목록"/>
      <sheetName val="7내역"/>
      <sheetName val="용소리교"/>
      <sheetName val="원가계산(2)"/>
      <sheetName val="내역분기"/>
      <sheetName val="맨홀_공사비"/>
      <sheetName val="열린교실"/>
      <sheetName val="도기류"/>
      <sheetName val="도堉᎓"/>
      <sheetName val="비교표"/>
      <sheetName val="NYS"/>
      <sheetName val="설계명세서-2"/>
      <sheetName val="덕전리"/>
      <sheetName val="6차2회변경내역서"/>
      <sheetName val="1월"/>
      <sheetName val="동수"/>
      <sheetName val="일위"/>
      <sheetName val="건축2"/>
      <sheetName val="단면별연장"/>
      <sheetName val="자재일위(경)"/>
      <sheetName val="마산방향"/>
      <sheetName val="마산방향철근집계"/>
      <sheetName val="단가조정"/>
      <sheetName val="단가산출목록표"/>
      <sheetName val="매매"/>
      <sheetName val="토공사(흙막이)"/>
      <sheetName val="안양1공구_건축"/>
      <sheetName val="투찰금액"/>
      <sheetName val="직재"/>
      <sheetName val="98NS-N"/>
      <sheetName val="소야공정계획표"/>
      <sheetName val="45,46"/>
      <sheetName val="PAD TR보호대기초"/>
      <sheetName val="가로등기초"/>
      <sheetName val="HANDHOLE(2)"/>
      <sheetName val="7단가"/>
      <sheetName val="차액보증"/>
      <sheetName val="실행對比"/>
      <sheetName val="공동"/>
      <sheetName val="테이블"/>
      <sheetName val="전열산출서"/>
      <sheetName val="중기솔뇨"/>
      <sheetName val="자재일람"/>
      <sheetName val="2.고용보험료산출근거"/>
      <sheetName val="basic"/>
      <sheetName val="단위목록"/>
      <sheetName val="기계경비목록"/>
      <sheetName val="터널조도"/>
      <sheetName val="토적표"/>
      <sheetName val="단관데이터"/>
      <sheetName val="이형관데이터"/>
      <sheetName val="단가1"/>
      <sheetName val="품셈"/>
      <sheetName val="재집"/>
      <sheetName val="cable-data"/>
      <sheetName val="기별명세"/>
      <sheetName val="정산노무"/>
      <sheetName val="정산재료"/>
      <sheetName val="공조기휀"/>
      <sheetName val="AHU집계"/>
      <sheetName val="별표 "/>
      <sheetName val="단가집계목록"/>
      <sheetName val="재료비노무비"/>
      <sheetName val="설계서(본관)"/>
      <sheetName val="제출내역 (2)"/>
      <sheetName val="참조 (2)"/>
      <sheetName val="T13(P68~72,78)"/>
      <sheetName val="조도계산"/>
      <sheetName val="관련자료입력"/>
      <sheetName val="BOX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설계내역"/>
      <sheetName val="BNR Design"/>
      <sheetName val="기성내역서표지"/>
      <sheetName val="변경내역서간지"/>
      <sheetName val="상호참고자료"/>
      <sheetName val="발주처자료입력"/>
      <sheetName val="회사기본자료"/>
      <sheetName val="하자보증자료"/>
      <sheetName val="원형1호맨홀토공수량"/>
      <sheetName val="부재리스트"/>
      <sheetName val="상하차비용(기계상차)"/>
      <sheetName val="수간보호"/>
      <sheetName val="수정"/>
      <sheetName val="중기명"/>
      <sheetName val="CTEMCOST"/>
      <sheetName val="근거(기밀댐퍼)"/>
      <sheetName val="예산조서"/>
      <sheetName val="기계경비목록1"/>
      <sheetName val="Customer Databas"/>
      <sheetName val="인건비 "/>
      <sheetName val="재정비직인"/>
      <sheetName val="용역비산출"/>
      <sheetName val="남양내역"/>
      <sheetName val="노무자명부"/>
      <sheetName val="잡철물"/>
      <sheetName val="간지"/>
      <sheetName val="2000노임기준"/>
      <sheetName val="돈암사업"/>
      <sheetName val="48일위"/>
      <sheetName val="48수량"/>
      <sheetName val="22일위"/>
      <sheetName val="참고"/>
      <sheetName val="비교1"/>
      <sheetName val="완제수불8"/>
      <sheetName val="BSD (2)"/>
      <sheetName val="전기혼잡제경비(45)"/>
      <sheetName val="말고개터널조명전압강하"/>
      <sheetName val="예산서"/>
      <sheetName val="단가일람표"/>
      <sheetName val="토지가격산출"/>
      <sheetName val="FOOD COURT 천정 뿜칠 배기 철거후 재시공"/>
      <sheetName val="수곡내역"/>
      <sheetName val="도봉2지구"/>
      <sheetName val="세대별집계표(BY 고려전산)_미출력"/>
      <sheetName val="검토표(총괄)"/>
      <sheetName val="추가할증(삭제금지)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북부"/>
      <sheetName val="기본설계기준"/>
      <sheetName val="품셈총괄표"/>
      <sheetName val="검산금액"/>
      <sheetName val="선수보증금"/>
      <sheetName val="연체일수"/>
      <sheetName val="기초해지"/>
      <sheetName val="잔가합계"/>
      <sheetName val="중집계"/>
      <sheetName val="전기집계표"/>
      <sheetName val="산출서"/>
      <sheetName val="2008년상반기"/>
      <sheetName val="전문품의"/>
      <sheetName val="내역서(삼호)"/>
      <sheetName val="익산"/>
      <sheetName val="9509"/>
      <sheetName val="2)관접합"/>
      <sheetName val="6. 직접경비"/>
      <sheetName val="일위집계"/>
      <sheetName val="전기_x0000__x0000__x0005__x0000_"/>
      <sheetName val="동홍동인부인적사항"/>
      <sheetName val="직접경비"/>
      <sheetName val="11년상반기"/>
      <sheetName val="EQ-R1"/>
      <sheetName val="공정계획"/>
      <sheetName val="SORCE1"/>
      <sheetName val="일용인부산출"/>
      <sheetName val="Sheet6"/>
      <sheetName val="중도해지진행업체"/>
      <sheetName val="기초해지2"/>
      <sheetName val="암거치수표"/>
      <sheetName val="unitpric"/>
      <sheetName val="말뚝물량"/>
      <sheetName val="1공구내역서(1)"/>
      <sheetName val="내역서01"/>
      <sheetName val="SULKEA"/>
      <sheetName val="결재갑지"/>
      <sheetName val="0226"/>
      <sheetName val="기계경비산출기준"/>
      <sheetName val="건설기계가격"/>
      <sheetName val="원곡IC교 내진성능보강공사 실시설계 용역.xlsx"/>
      <sheetName val="단가산출1"/>
      <sheetName val="Sheet22"/>
      <sheetName val="대가표(품셈)"/>
      <sheetName val="장비비"/>
      <sheetName val="4.직접인ֺ_x0000_"/>
      <sheetName val="신림자금"/>
      <sheetName val="플랜트 설치"/>
      <sheetName val="토공정보"/>
      <sheetName val="기흥하도용"/>
      <sheetName val="인쇄안해도됨"/>
      <sheetName val="산출근거목록"/>
      <sheetName val="일대목록"/>
      <sheetName val="견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산근목록"/>
      <sheetName val="호표목록"/>
      <sheetName val="슬래브"/>
      <sheetName val="중기 목록표"/>
      <sheetName val="설 계"/>
      <sheetName val="첨부1-1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ALL"/>
      <sheetName val="LIDE"/>
      <sheetName val="본체"/>
      <sheetName val="노임단가 및 기계경비"/>
      <sheetName val="설계조건"/>
      <sheetName val="콘_재료분리(1)"/>
      <sheetName val="메인거더-크로스빔200연결부"/>
      <sheetName val="단위가격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비목코드"/>
      <sheetName val="여부구분"/>
      <sheetName val="인건비(ref)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조건표"/>
      <sheetName val="경비_원본"/>
      <sheetName val="예방접종계획"/>
      <sheetName val="근태계획서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공종단가"/>
      <sheetName val="출력용"/>
      <sheetName val="운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자재단가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이월가격"/>
      <sheetName val="노무비 근거"/>
      <sheetName val="내역서(10%)"/>
      <sheetName val="토목단가"/>
      <sheetName val="공정집계_국별"/>
      <sheetName val="이티입력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개요"/>
      <sheetName val="총괄표"/>
      <sheetName val="원가계산"/>
      <sheetName val="지급자재"/>
      <sheetName val="설계예산서"/>
      <sheetName val="노무비"/>
      <sheetName val="백호우"/>
      <sheetName val="단가조사서"/>
      <sheetName val="수량집계"/>
      <sheetName val="일위대가"/>
      <sheetName val="공정표"/>
      <sheetName val="간접비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>
        <row r="4">
          <cell r="A4" t="str">
            <v>제 1 호표</v>
          </cell>
          <cell r="B4" t="str">
            <v>터파기(기계)</v>
          </cell>
          <cell r="C4" t="str">
            <v>㎥당</v>
          </cell>
          <cell r="D4">
            <v>1</v>
          </cell>
          <cell r="F4">
            <v>1422</v>
          </cell>
          <cell r="H4">
            <v>931</v>
          </cell>
          <cell r="J4">
            <v>113</v>
          </cell>
          <cell r="L4">
            <v>378</v>
          </cell>
        </row>
        <row r="5">
          <cell r="A5" t="str">
            <v>제 2 호표</v>
          </cell>
          <cell r="B5" t="str">
            <v>되메우기및다짐(기계)</v>
          </cell>
          <cell r="C5" t="str">
            <v>㎥당</v>
          </cell>
          <cell r="D5">
            <v>1</v>
          </cell>
          <cell r="F5">
            <v>1918</v>
          </cell>
          <cell r="H5">
            <v>1541</v>
          </cell>
          <cell r="J5">
            <v>120</v>
          </cell>
          <cell r="L5">
            <v>257</v>
          </cell>
        </row>
        <row r="6">
          <cell r="A6" t="str">
            <v>제 3 호표</v>
          </cell>
          <cell r="B6" t="str">
            <v>되메우기및다짐(인력)</v>
          </cell>
          <cell r="C6" t="str">
            <v>㎥당</v>
          </cell>
          <cell r="D6">
            <v>1</v>
          </cell>
          <cell r="F6">
            <v>7088</v>
          </cell>
          <cell r="H6">
            <v>7088</v>
          </cell>
          <cell r="J6">
            <v>0</v>
          </cell>
          <cell r="L6">
            <v>0</v>
          </cell>
        </row>
        <row r="7">
          <cell r="A7" t="str">
            <v>제 4 호표</v>
          </cell>
          <cell r="B7" t="str">
            <v>잔토처리(인력)</v>
          </cell>
          <cell r="C7" t="str">
            <v>㎥당</v>
          </cell>
          <cell r="D7">
            <v>1</v>
          </cell>
          <cell r="F7">
            <v>6751</v>
          </cell>
          <cell r="H7">
            <v>6751</v>
          </cell>
          <cell r="J7">
            <v>0</v>
          </cell>
          <cell r="L7">
            <v>0</v>
          </cell>
        </row>
        <row r="8">
          <cell r="A8" t="str">
            <v>제 5 호표</v>
          </cell>
          <cell r="B8" t="str">
            <v>관로굴착 (400Wx700D)</v>
          </cell>
          <cell r="C8" t="str">
            <v>M</v>
          </cell>
          <cell r="D8">
            <v>1</v>
          </cell>
          <cell r="F8">
            <v>1877</v>
          </cell>
          <cell r="H8">
            <v>1515</v>
          </cell>
          <cell r="J8">
            <v>168</v>
          </cell>
          <cell r="L8">
            <v>194</v>
          </cell>
        </row>
        <row r="9">
          <cell r="A9" t="str">
            <v>제 6 호표</v>
          </cell>
          <cell r="B9" t="str">
            <v>관로굴착 (600Wx1350D)</v>
          </cell>
          <cell r="C9" t="str">
            <v>M</v>
          </cell>
          <cell r="D9">
            <v>1</v>
          </cell>
          <cell r="F9">
            <v>4788</v>
          </cell>
          <cell r="H9">
            <v>3976</v>
          </cell>
          <cell r="J9">
            <v>285</v>
          </cell>
          <cell r="L9">
            <v>527</v>
          </cell>
        </row>
        <row r="10">
          <cell r="A10" t="str">
            <v>제 7 호표</v>
          </cell>
          <cell r="B10" t="str">
            <v>합판거푸집(1회)</v>
          </cell>
          <cell r="C10" t="str">
            <v>㎡당</v>
          </cell>
          <cell r="D10">
            <v>1</v>
          </cell>
          <cell r="F10">
            <v>41600</v>
          </cell>
          <cell r="H10">
            <v>25291</v>
          </cell>
          <cell r="J10">
            <v>16309</v>
          </cell>
          <cell r="L10">
            <v>0</v>
          </cell>
        </row>
        <row r="11">
          <cell r="A11" t="str">
            <v>제 8 호표</v>
          </cell>
          <cell r="B11" t="str">
            <v>합판거푸집(4회)</v>
          </cell>
          <cell r="C11" t="str">
            <v>㎡당</v>
          </cell>
          <cell r="D11">
            <v>1</v>
          </cell>
          <cell r="F11">
            <v>16655</v>
          </cell>
          <cell r="H11">
            <v>10116</v>
          </cell>
          <cell r="J11">
            <v>6539</v>
          </cell>
          <cell r="L11">
            <v>0</v>
          </cell>
        </row>
        <row r="12">
          <cell r="A12" t="str">
            <v>제 9 호표</v>
          </cell>
          <cell r="B12" t="str">
            <v>합판거푸집(6회)</v>
          </cell>
          <cell r="C12" t="str">
            <v>㎡당</v>
          </cell>
          <cell r="D12">
            <v>1</v>
          </cell>
          <cell r="F12">
            <v>13752</v>
          </cell>
          <cell r="H12">
            <v>8093</v>
          </cell>
          <cell r="I12">
            <v>0</v>
          </cell>
          <cell r="J12">
            <v>5659</v>
          </cell>
          <cell r="K12">
            <v>0</v>
          </cell>
          <cell r="L12">
            <v>0</v>
          </cell>
        </row>
        <row r="13">
          <cell r="A13" t="str">
            <v>제 10 호표</v>
          </cell>
          <cell r="B13" t="str">
            <v>철근가공조립 간단</v>
          </cell>
          <cell r="C13" t="str">
            <v>TON</v>
          </cell>
          <cell r="D13">
            <v>1</v>
          </cell>
          <cell r="F13">
            <v>567560</v>
          </cell>
          <cell r="H13">
            <v>242934</v>
          </cell>
          <cell r="J13">
            <v>324626</v>
          </cell>
          <cell r="L13">
            <v>0</v>
          </cell>
        </row>
        <row r="14">
          <cell r="A14" t="str">
            <v>제 11 호표</v>
          </cell>
          <cell r="B14" t="str">
            <v>레미콘타설 (소형)</v>
          </cell>
          <cell r="C14" t="str">
            <v>㎥</v>
          </cell>
          <cell r="D14">
            <v>1</v>
          </cell>
          <cell r="F14">
            <v>71235</v>
          </cell>
          <cell r="H14">
            <v>28720</v>
          </cell>
          <cell r="J14">
            <v>42515</v>
          </cell>
          <cell r="L14">
            <v>0</v>
          </cell>
        </row>
        <row r="15">
          <cell r="A15" t="str">
            <v>제 12 호표</v>
          </cell>
          <cell r="B15" t="str">
            <v>레미콘타설 (소형)</v>
          </cell>
          <cell r="C15" t="str">
            <v>㎥</v>
          </cell>
          <cell r="D15">
            <v>1</v>
          </cell>
          <cell r="F15">
            <v>75370</v>
          </cell>
          <cell r="H15">
            <v>28720</v>
          </cell>
          <cell r="J15">
            <v>46650</v>
          </cell>
          <cell r="L15">
            <v>0</v>
          </cell>
        </row>
        <row r="16">
          <cell r="A16" t="str">
            <v>제 13 호표</v>
          </cell>
          <cell r="B16" t="str">
            <v xml:space="preserve">시멘트액체방수 </v>
          </cell>
          <cell r="C16" t="str">
            <v>㎡</v>
          </cell>
          <cell r="D16">
            <v>1</v>
          </cell>
          <cell r="F16">
            <v>21029</v>
          </cell>
          <cell r="H16">
            <v>14976</v>
          </cell>
          <cell r="J16">
            <v>6053</v>
          </cell>
          <cell r="L16">
            <v>0</v>
          </cell>
        </row>
        <row r="17">
          <cell r="A17" t="str">
            <v>제 14 호표</v>
          </cell>
          <cell r="B17" t="str">
            <v>잡철물제작설치</v>
          </cell>
          <cell r="C17" t="str">
            <v>TON</v>
          </cell>
          <cell r="D17">
            <v>1</v>
          </cell>
          <cell r="F17">
            <v>2686052</v>
          </cell>
          <cell r="H17">
            <v>1869721</v>
          </cell>
          <cell r="J17">
            <v>816331</v>
          </cell>
          <cell r="L17">
            <v>0</v>
          </cell>
        </row>
        <row r="18">
          <cell r="A18" t="str">
            <v>제 15 호표</v>
          </cell>
          <cell r="B18" t="str">
            <v>모 르 터 (1:2)</v>
          </cell>
          <cell r="C18" t="str">
            <v>㎥</v>
          </cell>
          <cell r="D18">
            <v>1</v>
          </cell>
          <cell r="F18">
            <v>90769</v>
          </cell>
          <cell r="H18">
            <v>33755</v>
          </cell>
          <cell r="J18">
            <v>57014</v>
          </cell>
          <cell r="L18">
            <v>0</v>
          </cell>
        </row>
        <row r="19">
          <cell r="A19" t="str">
            <v>제 16 호표</v>
          </cell>
          <cell r="B19" t="str">
            <v>잡석부설 및 다짐</v>
          </cell>
          <cell r="C19" t="str">
            <v>㎥</v>
          </cell>
          <cell r="D19">
            <v>1</v>
          </cell>
          <cell r="F19">
            <v>23117</v>
          </cell>
          <cell r="H19">
            <v>16877</v>
          </cell>
          <cell r="J19">
            <v>6240</v>
          </cell>
          <cell r="L19">
            <v>0</v>
          </cell>
        </row>
        <row r="20">
          <cell r="A20" t="str">
            <v>제 17 호표</v>
          </cell>
          <cell r="B20" t="str">
            <v>맨홀뚜껑  Φ750</v>
          </cell>
          <cell r="C20" t="str">
            <v>개</v>
          </cell>
          <cell r="D20">
            <v>1</v>
          </cell>
          <cell r="F20">
            <v>475796</v>
          </cell>
          <cell r="H20">
            <v>45796</v>
          </cell>
          <cell r="J20">
            <v>430000</v>
          </cell>
          <cell r="L20">
            <v>0</v>
          </cell>
        </row>
        <row r="21">
          <cell r="A21" t="str">
            <v>제 18 호표</v>
          </cell>
          <cell r="B21" t="str">
            <v>사다리 STS Φ19</v>
          </cell>
          <cell r="C21" t="str">
            <v>M</v>
          </cell>
          <cell r="D21">
            <v>1</v>
          </cell>
          <cell r="F21">
            <v>6822</v>
          </cell>
          <cell r="H21">
            <v>4113</v>
          </cell>
          <cell r="J21">
            <v>2709</v>
          </cell>
          <cell r="L21">
            <v>0</v>
          </cell>
        </row>
        <row r="22">
          <cell r="A22" t="str">
            <v>제 19 호표</v>
          </cell>
          <cell r="B22" t="str">
            <v>PVC PIPE Φ50</v>
          </cell>
          <cell r="C22" t="str">
            <v>M</v>
          </cell>
          <cell r="D22">
            <v>1</v>
          </cell>
          <cell r="F22">
            <v>2672</v>
          </cell>
          <cell r="H22">
            <v>1549</v>
          </cell>
          <cell r="J22">
            <v>1123</v>
          </cell>
          <cell r="L22">
            <v>0</v>
          </cell>
        </row>
        <row r="23">
          <cell r="A23" t="str">
            <v>제 20 호표</v>
          </cell>
          <cell r="B23" t="str">
            <v>맨 홀 1500X1500X1500</v>
          </cell>
          <cell r="C23" t="str">
            <v>개소</v>
          </cell>
          <cell r="D23">
            <v>1</v>
          </cell>
          <cell r="F23">
            <v>2129743</v>
          </cell>
          <cell r="H23">
            <v>904342</v>
          </cell>
          <cell r="J23">
            <v>1203951</v>
          </cell>
          <cell r="L23">
            <v>21450</v>
          </cell>
        </row>
        <row r="24">
          <cell r="A24" t="str">
            <v>제 21 호표</v>
          </cell>
          <cell r="B24" t="str">
            <v>교통신호기 기초설치</v>
          </cell>
          <cell r="C24" t="str">
            <v>개소당</v>
          </cell>
          <cell r="D24">
            <v>1</v>
          </cell>
          <cell r="F24">
            <v>6031</v>
          </cell>
          <cell r="H24">
            <v>1664</v>
          </cell>
          <cell r="J24">
            <v>4367</v>
          </cell>
          <cell r="L24">
            <v>0</v>
          </cell>
        </row>
        <row r="25">
          <cell r="A25" t="str">
            <v>제 22 호표</v>
          </cell>
          <cell r="B25" t="str">
            <v>수광부 기초설치</v>
          </cell>
          <cell r="C25" t="str">
            <v>개당</v>
          </cell>
          <cell r="D25">
            <v>1</v>
          </cell>
          <cell r="F25">
            <v>5401</v>
          </cell>
          <cell r="H25">
            <v>1271</v>
          </cell>
          <cell r="J25">
            <v>4130</v>
          </cell>
          <cell r="L25">
            <v>0</v>
          </cell>
        </row>
        <row r="26">
          <cell r="A26" t="str">
            <v>제 23 호표</v>
          </cell>
          <cell r="B26" t="str">
            <v>FM ANT. 기초설치</v>
          </cell>
          <cell r="C26" t="str">
            <v>개당</v>
          </cell>
          <cell r="D26">
            <v>1</v>
          </cell>
          <cell r="F26">
            <v>6031</v>
          </cell>
          <cell r="H26">
            <v>1664</v>
          </cell>
          <cell r="J26">
            <v>4367</v>
          </cell>
          <cell r="L26">
            <v>0</v>
          </cell>
        </row>
        <row r="27">
          <cell r="A27" t="str">
            <v>제 24 호표</v>
          </cell>
          <cell r="B27" t="str">
            <v>팔각가로등주 H=7M 2ARM</v>
          </cell>
          <cell r="C27" t="str">
            <v>주당</v>
          </cell>
          <cell r="D27">
            <v>1</v>
          </cell>
          <cell r="F27">
            <v>346979</v>
          </cell>
          <cell r="H27">
            <v>90688</v>
          </cell>
          <cell r="J27">
            <v>251668</v>
          </cell>
          <cell r="L27">
            <v>4623</v>
          </cell>
        </row>
        <row r="28">
          <cell r="A28" t="str">
            <v>제 25 호표</v>
          </cell>
          <cell r="B28" t="str">
            <v>DM &amp; VAR KWH PNL 기초</v>
          </cell>
          <cell r="C28" t="str">
            <v>개소</v>
          </cell>
          <cell r="D28">
            <v>1</v>
          </cell>
          <cell r="F28">
            <v>29839</v>
          </cell>
          <cell r="H28">
            <v>11117</v>
          </cell>
          <cell r="J28">
            <v>18420</v>
          </cell>
          <cell r="L28">
            <v>302</v>
          </cell>
        </row>
        <row r="29">
          <cell r="A29" t="str">
            <v>제 26 호표</v>
          </cell>
          <cell r="B29" t="str">
            <v>DM &amp; VAR KWH PANEL</v>
          </cell>
          <cell r="C29" t="str">
            <v>개소</v>
          </cell>
          <cell r="D29">
            <v>1</v>
          </cell>
          <cell r="F29">
            <v>212078</v>
          </cell>
          <cell r="H29">
            <v>44078</v>
          </cell>
          <cell r="J29">
            <v>168000</v>
          </cell>
          <cell r="L29">
            <v>0</v>
          </cell>
        </row>
        <row r="30">
          <cell r="A30" t="str">
            <v>제 27 호표</v>
          </cell>
          <cell r="B30" t="str">
            <v>가설사무소 7개월</v>
          </cell>
          <cell r="C30" t="str">
            <v>식</v>
          </cell>
          <cell r="D30">
            <v>1</v>
          </cell>
          <cell r="F30">
            <v>44274</v>
          </cell>
          <cell r="H30">
            <v>31675</v>
          </cell>
          <cell r="J30">
            <v>11966</v>
          </cell>
          <cell r="L30">
            <v>633</v>
          </cell>
        </row>
        <row r="31">
          <cell r="A31" t="str">
            <v>제 28 호표</v>
          </cell>
          <cell r="B31" t="str">
            <v>가설창고 7개월</v>
          </cell>
          <cell r="C31" t="str">
            <v>식</v>
          </cell>
          <cell r="D31">
            <v>1</v>
          </cell>
          <cell r="F31">
            <v>32592</v>
          </cell>
          <cell r="H31">
            <v>23756</v>
          </cell>
          <cell r="J31">
            <v>8361</v>
          </cell>
          <cell r="L31">
            <v>475</v>
          </cell>
        </row>
        <row r="32">
          <cell r="A32" t="str">
            <v>제 29 호표</v>
          </cell>
          <cell r="B32" t="str">
            <v>TRAY 천정취부금구</v>
          </cell>
          <cell r="C32" t="str">
            <v>개소</v>
          </cell>
          <cell r="D32">
            <v>1</v>
          </cell>
          <cell r="F32">
            <v>12660</v>
          </cell>
          <cell r="H32">
            <v>7665</v>
          </cell>
          <cell r="J32">
            <v>4995</v>
          </cell>
          <cell r="L32">
            <v>0</v>
          </cell>
        </row>
        <row r="33">
          <cell r="A33" t="str">
            <v>제 30 호표</v>
          </cell>
          <cell r="B33" t="str">
            <v>TRAY 벽취부금구</v>
          </cell>
          <cell r="C33" t="str">
            <v>개소</v>
          </cell>
          <cell r="D33">
            <v>1</v>
          </cell>
          <cell r="F33">
            <v>11427</v>
          </cell>
          <cell r="H33">
            <v>7665</v>
          </cell>
          <cell r="J33">
            <v>3762</v>
          </cell>
          <cell r="L33">
            <v>0</v>
          </cell>
        </row>
        <row r="34">
          <cell r="A34" t="str">
            <v>제 31 호표</v>
          </cell>
          <cell r="B34" t="str">
            <v>접지봉(3본연결)</v>
          </cell>
          <cell r="C34" t="str">
            <v>개소</v>
          </cell>
          <cell r="D34">
            <v>1</v>
          </cell>
          <cell r="F34">
            <v>97099</v>
          </cell>
          <cell r="H34">
            <v>47611</v>
          </cell>
          <cell r="J34">
            <v>48324</v>
          </cell>
          <cell r="L34">
            <v>1164</v>
          </cell>
        </row>
        <row r="35">
          <cell r="A35" t="str">
            <v>제 32 호표</v>
          </cell>
          <cell r="B35" t="str">
            <v>접지봉(5본연결)</v>
          </cell>
          <cell r="C35" t="str">
            <v>개소</v>
          </cell>
          <cell r="D35">
            <v>1</v>
          </cell>
          <cell r="F35">
            <v>146336</v>
          </cell>
          <cell r="H35">
            <v>58274</v>
          </cell>
          <cell r="J35">
            <v>86898</v>
          </cell>
          <cell r="L35">
            <v>1164</v>
          </cell>
        </row>
        <row r="36">
          <cell r="A36" t="str">
            <v>제 33 호표</v>
          </cell>
          <cell r="B36" t="str">
            <v>접지봉(8본연결)</v>
          </cell>
          <cell r="C36" t="str">
            <v>개소</v>
          </cell>
          <cell r="D36">
            <v>1</v>
          </cell>
          <cell r="F36">
            <v>209653</v>
          </cell>
          <cell r="H36">
            <v>105554</v>
          </cell>
          <cell r="J36">
            <v>102935</v>
          </cell>
          <cell r="L36">
            <v>1164</v>
          </cell>
        </row>
        <row r="37">
          <cell r="A37" t="str">
            <v>제 34 호표</v>
          </cell>
          <cell r="B37" t="str">
            <v>FM 송신기 설치</v>
          </cell>
          <cell r="C37" t="str">
            <v>식</v>
          </cell>
          <cell r="D37">
            <v>1</v>
          </cell>
          <cell r="F37">
            <v>24678727</v>
          </cell>
          <cell r="H37">
            <v>888726</v>
          </cell>
          <cell r="J37">
            <v>23790001</v>
          </cell>
          <cell r="L37">
            <v>0</v>
          </cell>
        </row>
      </sheetData>
      <sheetData sheetId="11" refreshError="1"/>
      <sheetData sheetId="12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자재단가비교표"/>
      <sheetName val="간접비계산"/>
      <sheetName val="일위대가표"/>
    </sheetNames>
    <sheetDataSet>
      <sheetData sheetId="0"/>
      <sheetData sheetId="1" refreshError="1">
        <row r="3">
          <cell r="A3" t="str">
            <v>110 BLOCK(100P)</v>
          </cell>
          <cell r="B3" t="str">
            <v>110 BLOCK</v>
          </cell>
          <cell r="C3" t="str">
            <v>100P</v>
          </cell>
          <cell r="D3" t="str">
            <v>EA</v>
          </cell>
          <cell r="E3">
            <v>836</v>
          </cell>
          <cell r="F3">
            <v>73000</v>
          </cell>
          <cell r="G3">
            <v>884</v>
          </cell>
          <cell r="H3">
            <v>62000</v>
          </cell>
          <cell r="K3">
            <v>62000</v>
          </cell>
        </row>
        <row r="4">
          <cell r="A4" t="str">
            <v>6각볼트(M10×30)</v>
          </cell>
          <cell r="B4" t="str">
            <v>6각볼트</v>
          </cell>
          <cell r="C4" t="str">
            <v>M10×30</v>
          </cell>
          <cell r="D4" t="str">
            <v>EA</v>
          </cell>
          <cell r="E4">
            <v>90</v>
          </cell>
          <cell r="F4">
            <v>33</v>
          </cell>
          <cell r="G4">
            <v>73</v>
          </cell>
          <cell r="H4">
            <v>33</v>
          </cell>
          <cell r="K4">
            <v>33</v>
          </cell>
        </row>
        <row r="5">
          <cell r="A5" t="str">
            <v>결속선(#20)</v>
          </cell>
          <cell r="B5" t="str">
            <v>결속선</v>
          </cell>
          <cell r="C5" t="str">
            <v>#20</v>
          </cell>
          <cell r="D5" t="str">
            <v>㎏</v>
          </cell>
          <cell r="E5">
            <v>66</v>
          </cell>
          <cell r="F5">
            <v>619</v>
          </cell>
          <cell r="G5">
            <v>70</v>
          </cell>
          <cell r="H5">
            <v>570</v>
          </cell>
          <cell r="K5">
            <v>570</v>
          </cell>
        </row>
        <row r="6">
          <cell r="A6" t="str">
            <v>공청용 혼합기(VHF H/L)</v>
          </cell>
          <cell r="B6" t="str">
            <v>공청용 혼합기</v>
          </cell>
          <cell r="C6" t="str">
            <v>VHF H/L</v>
          </cell>
          <cell r="D6" t="str">
            <v>개</v>
          </cell>
          <cell r="E6">
            <v>968</v>
          </cell>
          <cell r="F6">
            <v>6000</v>
          </cell>
          <cell r="G6">
            <v>1031</v>
          </cell>
          <cell r="H6">
            <v>6000</v>
          </cell>
          <cell r="K6">
            <v>6000</v>
          </cell>
        </row>
        <row r="7">
          <cell r="A7" t="str">
            <v>공청용 혼합기(VHF/UHF)</v>
          </cell>
          <cell r="B7" t="str">
            <v>공청용 혼합기</v>
          </cell>
          <cell r="C7" t="str">
            <v>VHF/UHF</v>
          </cell>
          <cell r="D7" t="str">
            <v>개</v>
          </cell>
          <cell r="E7">
            <v>968</v>
          </cell>
          <cell r="F7">
            <v>6000</v>
          </cell>
          <cell r="G7">
            <v>1031</v>
          </cell>
          <cell r="H7">
            <v>6000</v>
          </cell>
          <cell r="K7">
            <v>6000</v>
          </cell>
        </row>
        <row r="8">
          <cell r="A8" t="str">
            <v>내수합판(내수용 12 ㎜)</v>
          </cell>
          <cell r="B8" t="str">
            <v>내수합판</v>
          </cell>
          <cell r="C8" t="str">
            <v>내수용 12 ㎜</v>
          </cell>
          <cell r="D8" t="str">
            <v>㎡</v>
          </cell>
          <cell r="E8">
            <v>480</v>
          </cell>
          <cell r="F8">
            <v>11000</v>
          </cell>
          <cell r="G8">
            <v>383</v>
          </cell>
          <cell r="H8">
            <v>9100</v>
          </cell>
          <cell r="K8">
            <v>9100</v>
          </cell>
        </row>
        <row r="9">
          <cell r="A9" t="str">
            <v>너트(M12)</v>
          </cell>
          <cell r="B9" t="str">
            <v>너트</v>
          </cell>
          <cell r="C9" t="str">
            <v>M12</v>
          </cell>
          <cell r="D9" t="str">
            <v>EA</v>
          </cell>
          <cell r="E9">
            <v>94</v>
          </cell>
          <cell r="F9">
            <v>20</v>
          </cell>
          <cell r="G9">
            <v>79</v>
          </cell>
          <cell r="H9">
            <v>22</v>
          </cell>
          <cell r="K9">
            <v>20</v>
          </cell>
        </row>
        <row r="10">
          <cell r="A10" t="str">
            <v>레미콘(부산)(40-130-8)</v>
          </cell>
          <cell r="B10" t="str">
            <v>레미콘(부산)</v>
          </cell>
          <cell r="C10" t="str">
            <v>40-130-8</v>
          </cell>
          <cell r="D10" t="str">
            <v>㎥</v>
          </cell>
          <cell r="E10">
            <v>119</v>
          </cell>
          <cell r="F10">
            <v>35196</v>
          </cell>
          <cell r="G10">
            <v>100</v>
          </cell>
          <cell r="H10">
            <v>33010</v>
          </cell>
          <cell r="K10">
            <v>33010</v>
          </cell>
        </row>
        <row r="11">
          <cell r="A11" t="str">
            <v>맨홀용 물받이(300×350)</v>
          </cell>
          <cell r="B11" t="str">
            <v>맨홀용 물받이</v>
          </cell>
          <cell r="C11" t="str">
            <v>300×350</v>
          </cell>
          <cell r="D11" t="str">
            <v>EA</v>
          </cell>
          <cell r="G11">
            <v>173</v>
          </cell>
          <cell r="H11">
            <v>50000</v>
          </cell>
          <cell r="K11">
            <v>50000</v>
          </cell>
        </row>
        <row r="12">
          <cell r="A12" t="str">
            <v>맨홀용 훅크(100×250)</v>
          </cell>
          <cell r="B12" t="str">
            <v>맨홀용 훅크</v>
          </cell>
          <cell r="C12" t="str">
            <v>100×250</v>
          </cell>
          <cell r="D12" t="str">
            <v>EA</v>
          </cell>
          <cell r="G12">
            <v>173</v>
          </cell>
          <cell r="H12">
            <v>3000</v>
          </cell>
          <cell r="K12">
            <v>3000</v>
          </cell>
        </row>
        <row r="13">
          <cell r="A13" t="str">
            <v>맨홀용발판볼트(200×330)</v>
          </cell>
          <cell r="B13" t="str">
            <v>맨홀용발판볼트</v>
          </cell>
          <cell r="C13" t="str">
            <v>200×330</v>
          </cell>
          <cell r="D13" t="str">
            <v>EA</v>
          </cell>
          <cell r="G13">
            <v>173</v>
          </cell>
          <cell r="H13">
            <v>1000</v>
          </cell>
          <cell r="K13">
            <v>1000</v>
          </cell>
        </row>
        <row r="14">
          <cell r="A14" t="str">
            <v>못(N 100)</v>
          </cell>
          <cell r="B14" t="str">
            <v>못</v>
          </cell>
          <cell r="C14" t="str">
            <v>N 100</v>
          </cell>
          <cell r="D14" t="str">
            <v>KG</v>
          </cell>
          <cell r="E14">
            <v>69</v>
          </cell>
          <cell r="F14">
            <v>668</v>
          </cell>
          <cell r="G14">
            <v>70</v>
          </cell>
          <cell r="H14">
            <v>512</v>
          </cell>
          <cell r="K14">
            <v>512</v>
          </cell>
        </row>
        <row r="15">
          <cell r="A15" t="str">
            <v>볼트너트(철(도금) 3/8″)</v>
          </cell>
          <cell r="B15" t="str">
            <v>볼트너트</v>
          </cell>
          <cell r="C15" t="str">
            <v>철(도금) 3/8″</v>
          </cell>
          <cell r="D15" t="str">
            <v>EA</v>
          </cell>
          <cell r="E15">
            <v>93</v>
          </cell>
          <cell r="F15">
            <v>153</v>
          </cell>
          <cell r="G15">
            <v>76</v>
          </cell>
          <cell r="H15">
            <v>166</v>
          </cell>
          <cell r="K15">
            <v>153</v>
          </cell>
        </row>
        <row r="16">
          <cell r="A16" t="str">
            <v>산소(99% 6000ℓ)</v>
          </cell>
          <cell r="B16" t="str">
            <v>산소</v>
          </cell>
          <cell r="C16" t="str">
            <v>99% 6000ℓ</v>
          </cell>
          <cell r="D16" t="str">
            <v>병</v>
          </cell>
          <cell r="E16">
            <v>1175</v>
          </cell>
          <cell r="F16">
            <v>3500</v>
          </cell>
          <cell r="K16">
            <v>3500</v>
          </cell>
        </row>
        <row r="17">
          <cell r="A17" t="str">
            <v>스테인레스 안테나(UHF용)</v>
          </cell>
          <cell r="B17" t="str">
            <v>스테인레스 안테나</v>
          </cell>
          <cell r="C17" t="str">
            <v>UHF용</v>
          </cell>
          <cell r="D17" t="str">
            <v>조</v>
          </cell>
          <cell r="E17">
            <v>968</v>
          </cell>
          <cell r="F17">
            <v>140000</v>
          </cell>
          <cell r="G17">
            <v>1031</v>
          </cell>
          <cell r="H17">
            <v>150000</v>
          </cell>
          <cell r="K17">
            <v>140000</v>
          </cell>
        </row>
        <row r="18">
          <cell r="A18" t="str">
            <v>스테인레스 안테나(VHF HIGH 찬넬용)</v>
          </cell>
          <cell r="B18" t="str">
            <v>스테인레스 안테나</v>
          </cell>
          <cell r="C18" t="str">
            <v>VHF HIGH 찬넬용</v>
          </cell>
          <cell r="D18" t="str">
            <v>조</v>
          </cell>
          <cell r="E18">
            <v>968</v>
          </cell>
          <cell r="F18">
            <v>150000</v>
          </cell>
          <cell r="G18">
            <v>1031</v>
          </cell>
          <cell r="H18">
            <v>160000</v>
          </cell>
          <cell r="K18">
            <v>150000</v>
          </cell>
        </row>
        <row r="19">
          <cell r="A19" t="str">
            <v>스테인레스 안테나(VHF LOW 찬넬용)</v>
          </cell>
          <cell r="B19" t="str">
            <v>스테인레스 안테나</v>
          </cell>
          <cell r="C19" t="str">
            <v>VHF LOW 찬넬용</v>
          </cell>
          <cell r="D19" t="str">
            <v>조</v>
          </cell>
          <cell r="E19">
            <v>968</v>
          </cell>
          <cell r="F19">
            <v>160000</v>
          </cell>
          <cell r="G19">
            <v>1031</v>
          </cell>
          <cell r="H19">
            <v>170000</v>
          </cell>
          <cell r="K19">
            <v>160000</v>
          </cell>
        </row>
        <row r="20">
          <cell r="A20" t="str">
            <v>스테인레스관(25MM 1.2t)</v>
          </cell>
          <cell r="B20" t="str">
            <v>스테인레스관</v>
          </cell>
          <cell r="C20" t="str">
            <v>25MM 1.2t</v>
          </cell>
          <cell r="D20" t="str">
            <v>M</v>
          </cell>
          <cell r="E20">
            <v>77</v>
          </cell>
          <cell r="F20">
            <v>2520</v>
          </cell>
          <cell r="K20">
            <v>2520</v>
          </cell>
        </row>
        <row r="21">
          <cell r="A21" t="str">
            <v>스테인레스관(32MM 1.2t)</v>
          </cell>
          <cell r="B21" t="str">
            <v>스테인레스관</v>
          </cell>
          <cell r="C21" t="str">
            <v>32MM 1.2t</v>
          </cell>
          <cell r="D21" t="str">
            <v>M</v>
          </cell>
          <cell r="E21">
            <v>77</v>
          </cell>
          <cell r="F21">
            <v>3220</v>
          </cell>
          <cell r="G21">
            <v>62</v>
          </cell>
          <cell r="H21">
            <v>3180</v>
          </cell>
          <cell r="K21">
            <v>3180</v>
          </cell>
        </row>
        <row r="22">
          <cell r="A22" t="str">
            <v>스프링와샤(1/2″)</v>
          </cell>
          <cell r="B22" t="str">
            <v>스프링와샤</v>
          </cell>
          <cell r="C22" t="str">
            <v>1/2″</v>
          </cell>
          <cell r="D22" t="str">
            <v>EA</v>
          </cell>
          <cell r="E22">
            <v>97</v>
          </cell>
          <cell r="F22">
            <v>7</v>
          </cell>
          <cell r="G22">
            <v>79</v>
          </cell>
          <cell r="H22">
            <v>7</v>
          </cell>
          <cell r="K22">
            <v>7</v>
          </cell>
        </row>
        <row r="23">
          <cell r="A23" t="str">
            <v>스프링와샤(스텐와샤 3/8″)</v>
          </cell>
          <cell r="B23" t="str">
            <v>스프링와샤</v>
          </cell>
          <cell r="C23" t="str">
            <v>스텐와샤 3/8″</v>
          </cell>
          <cell r="D23" t="str">
            <v>EA</v>
          </cell>
          <cell r="E23">
            <v>97</v>
          </cell>
          <cell r="F23">
            <v>14</v>
          </cell>
          <cell r="G23">
            <v>79</v>
          </cell>
          <cell r="H23">
            <v>14</v>
          </cell>
          <cell r="K23">
            <v>14</v>
          </cell>
        </row>
        <row r="24">
          <cell r="A24" t="str">
            <v>쌍방향 분기기(1분기기)</v>
          </cell>
          <cell r="B24" t="str">
            <v>쌍방향 분기기</v>
          </cell>
          <cell r="C24" t="str">
            <v>1분기기</v>
          </cell>
          <cell r="D24" t="str">
            <v>EA</v>
          </cell>
          <cell r="E24">
            <v>968</v>
          </cell>
          <cell r="F24">
            <v>10000</v>
          </cell>
          <cell r="G24">
            <v>1031</v>
          </cell>
          <cell r="H24">
            <v>6000</v>
          </cell>
          <cell r="K24">
            <v>6000</v>
          </cell>
        </row>
        <row r="25">
          <cell r="A25" t="str">
            <v>쌍방향 분기기(2분기기)</v>
          </cell>
          <cell r="B25" t="str">
            <v>쌍방향 분기기</v>
          </cell>
          <cell r="C25" t="str">
            <v>2분기기</v>
          </cell>
          <cell r="D25" t="str">
            <v>EA</v>
          </cell>
          <cell r="E25">
            <v>968</v>
          </cell>
          <cell r="F25">
            <v>12000</v>
          </cell>
          <cell r="G25">
            <v>1031</v>
          </cell>
          <cell r="H25">
            <v>7000</v>
          </cell>
          <cell r="K25">
            <v>7000</v>
          </cell>
        </row>
        <row r="26">
          <cell r="A26" t="str">
            <v>쌍방향 분기기(4분기기)</v>
          </cell>
          <cell r="B26" t="str">
            <v>쌍방향 분기기</v>
          </cell>
          <cell r="C26" t="str">
            <v>4분기기</v>
          </cell>
          <cell r="D26" t="str">
            <v>EA</v>
          </cell>
          <cell r="E26">
            <v>968</v>
          </cell>
          <cell r="F26">
            <v>14000</v>
          </cell>
          <cell r="G26">
            <v>1031</v>
          </cell>
          <cell r="H26">
            <v>8000</v>
          </cell>
          <cell r="K26">
            <v>8000</v>
          </cell>
        </row>
        <row r="27">
          <cell r="A27" t="str">
            <v>쌍방향 분배기(4분배기)</v>
          </cell>
          <cell r="B27" t="str">
            <v>쌍방향 분배기</v>
          </cell>
          <cell r="C27" t="str">
            <v>4분배기</v>
          </cell>
          <cell r="D27" t="str">
            <v>EA</v>
          </cell>
          <cell r="E27">
            <v>968</v>
          </cell>
          <cell r="F27">
            <v>14000</v>
          </cell>
          <cell r="K27">
            <v>14000</v>
          </cell>
        </row>
        <row r="28">
          <cell r="A28" t="str">
            <v>쌍방향 분배기(6분배기)</v>
          </cell>
          <cell r="B28" t="str">
            <v>쌍방향 분배기</v>
          </cell>
          <cell r="C28" t="str">
            <v>6분배기</v>
          </cell>
          <cell r="D28" t="str">
            <v>EA</v>
          </cell>
          <cell r="E28">
            <v>968</v>
          </cell>
          <cell r="F28">
            <v>16000</v>
          </cell>
          <cell r="K28">
            <v>16000</v>
          </cell>
        </row>
        <row r="29">
          <cell r="A29" t="str">
            <v>쌍방향 증폭기(쌍방향)</v>
          </cell>
          <cell r="B29" t="str">
            <v>쌍방향 증폭기</v>
          </cell>
          <cell r="C29" t="str">
            <v>쌍방향</v>
          </cell>
          <cell r="D29" t="str">
            <v>EA</v>
          </cell>
          <cell r="E29">
            <v>968</v>
          </cell>
          <cell r="F29">
            <v>350000</v>
          </cell>
          <cell r="G29">
            <v>1031</v>
          </cell>
          <cell r="H29">
            <v>350000</v>
          </cell>
          <cell r="K29">
            <v>350000</v>
          </cell>
        </row>
        <row r="30">
          <cell r="A30" t="str">
            <v>아세틸렌(98% 용접용)</v>
          </cell>
          <cell r="B30" t="str">
            <v>아세틸렌</v>
          </cell>
          <cell r="C30" t="str">
            <v>98% 용접용</v>
          </cell>
          <cell r="D30" t="str">
            <v>KG</v>
          </cell>
          <cell r="E30">
            <v>1175</v>
          </cell>
          <cell r="F30">
            <v>8000</v>
          </cell>
          <cell r="G30">
            <v>1074</v>
          </cell>
          <cell r="H30">
            <v>8000</v>
          </cell>
          <cell r="K30">
            <v>8000</v>
          </cell>
        </row>
        <row r="31">
          <cell r="A31" t="str">
            <v>앵커볼트(L10MM×250MM)</v>
          </cell>
          <cell r="B31" t="str">
            <v>앵커볼트</v>
          </cell>
          <cell r="C31" t="str">
            <v>L10MM×250MM</v>
          </cell>
          <cell r="D31" t="str">
            <v>EA</v>
          </cell>
          <cell r="E31">
            <v>96</v>
          </cell>
          <cell r="F31">
            <v>2800</v>
          </cell>
          <cell r="G31">
            <v>78</v>
          </cell>
          <cell r="H31">
            <v>2040</v>
          </cell>
          <cell r="K31">
            <v>2040</v>
          </cell>
        </row>
        <row r="32">
          <cell r="A32" t="str">
            <v>열연강판(4.5 &lt; T &lt; 9)</v>
          </cell>
          <cell r="B32" t="str">
            <v>열연강판</v>
          </cell>
          <cell r="C32" t="str">
            <v>4.5 &lt; T &lt; 9</v>
          </cell>
          <cell r="D32" t="str">
            <v>KG</v>
          </cell>
          <cell r="E32">
            <v>52</v>
          </cell>
          <cell r="F32">
            <v>346</v>
          </cell>
          <cell r="G32">
            <v>50</v>
          </cell>
          <cell r="H32">
            <v>365</v>
          </cell>
          <cell r="K32">
            <v>346</v>
          </cell>
        </row>
        <row r="33">
          <cell r="A33" t="str">
            <v>외솜(거푸집각재용)</v>
          </cell>
          <cell r="B33" t="str">
            <v>외솜</v>
          </cell>
          <cell r="C33" t="str">
            <v>거푸집각재용</v>
          </cell>
          <cell r="D33" t="str">
            <v>㎥</v>
          </cell>
          <cell r="E33">
            <v>139</v>
          </cell>
          <cell r="F33">
            <v>900</v>
          </cell>
          <cell r="K33">
            <v>900</v>
          </cell>
        </row>
        <row r="34">
          <cell r="A34" t="str">
            <v>외함 (SUS)(400×300×200)</v>
          </cell>
          <cell r="B34" t="str">
            <v>외함 (SUS)</v>
          </cell>
          <cell r="C34" t="str">
            <v>400×300×200</v>
          </cell>
          <cell r="D34" t="str">
            <v>면</v>
          </cell>
          <cell r="E34" t="str">
            <v>견적A사</v>
          </cell>
          <cell r="F34">
            <v>380000</v>
          </cell>
          <cell r="G34" t="str">
            <v>견적B사</v>
          </cell>
          <cell r="H34">
            <v>400000</v>
          </cell>
          <cell r="I34" t="str">
            <v>견적C사</v>
          </cell>
          <cell r="J34">
            <v>400000</v>
          </cell>
          <cell r="K34">
            <v>380000</v>
          </cell>
        </row>
        <row r="35">
          <cell r="A35" t="str">
            <v>외함 (SUS)(650×1700×450)</v>
          </cell>
          <cell r="B35" t="str">
            <v>외함 (SUS)</v>
          </cell>
          <cell r="C35" t="str">
            <v>650×1700×450</v>
          </cell>
          <cell r="D35" t="str">
            <v>면</v>
          </cell>
          <cell r="E35" t="str">
            <v>견적A사</v>
          </cell>
          <cell r="F35">
            <v>900000</v>
          </cell>
          <cell r="G35" t="str">
            <v>견적B사</v>
          </cell>
          <cell r="H35">
            <v>920000</v>
          </cell>
          <cell r="I35" t="str">
            <v>견적C사</v>
          </cell>
          <cell r="J35">
            <v>950000</v>
          </cell>
          <cell r="K35">
            <v>900000</v>
          </cell>
        </row>
        <row r="36">
          <cell r="A36" t="str">
            <v>외함(스텐문짝)(750×300×150)</v>
          </cell>
          <cell r="B36" t="str">
            <v>외함(스텐문짝)</v>
          </cell>
          <cell r="C36" t="str">
            <v>750×300×150</v>
          </cell>
          <cell r="D36" t="str">
            <v>면</v>
          </cell>
          <cell r="E36" t="str">
            <v>견적A사</v>
          </cell>
          <cell r="F36">
            <v>300000</v>
          </cell>
          <cell r="G36" t="str">
            <v>견적B사</v>
          </cell>
          <cell r="H36">
            <v>340000</v>
          </cell>
          <cell r="I36" t="str">
            <v>견적C사</v>
          </cell>
          <cell r="J36">
            <v>280000</v>
          </cell>
          <cell r="K36">
            <v>280000</v>
          </cell>
        </row>
        <row r="37">
          <cell r="A37" t="str">
            <v>용접봉(KSE4301 Φ3.2)</v>
          </cell>
          <cell r="B37" t="str">
            <v>용접봉</v>
          </cell>
          <cell r="C37" t="str">
            <v>KSE4301 Φ3.2</v>
          </cell>
          <cell r="D37" t="str">
            <v>KG</v>
          </cell>
          <cell r="E37">
            <v>1095</v>
          </cell>
          <cell r="F37">
            <v>1170</v>
          </cell>
          <cell r="G37">
            <v>782</v>
          </cell>
          <cell r="H37">
            <v>1160</v>
          </cell>
          <cell r="K37">
            <v>1160</v>
          </cell>
        </row>
        <row r="38">
          <cell r="A38" t="str">
            <v>웨샤캡(22C)</v>
          </cell>
          <cell r="B38" t="str">
            <v>웨샤캡</v>
          </cell>
          <cell r="C38" t="str">
            <v>22C</v>
          </cell>
          <cell r="D38" t="str">
            <v>개</v>
          </cell>
          <cell r="E38">
            <v>851</v>
          </cell>
          <cell r="F38">
            <v>2200</v>
          </cell>
          <cell r="K38">
            <v>2200</v>
          </cell>
        </row>
        <row r="39">
          <cell r="A39" t="str">
            <v>자갈 #467(40 ㎜)</v>
          </cell>
          <cell r="B39" t="str">
            <v>자갈 #467</v>
          </cell>
          <cell r="C39" t="str">
            <v>40 ㎜</v>
          </cell>
          <cell r="D39" t="str">
            <v>㎥</v>
          </cell>
          <cell r="E39">
            <v>109</v>
          </cell>
          <cell r="F39">
            <v>7000</v>
          </cell>
          <cell r="G39">
            <v>95</v>
          </cell>
          <cell r="H39">
            <v>8000</v>
          </cell>
          <cell r="K39">
            <v>7000</v>
          </cell>
        </row>
        <row r="40">
          <cell r="A40" t="str">
            <v>전력비()</v>
          </cell>
          <cell r="B40" t="str">
            <v>전력비</v>
          </cell>
          <cell r="D40" t="str">
            <v>KWH</v>
          </cell>
          <cell r="G40" t="str">
            <v>부록173</v>
          </cell>
          <cell r="H40">
            <v>5720</v>
          </cell>
          <cell r="K40">
            <v>5720</v>
          </cell>
        </row>
        <row r="41">
          <cell r="A41" t="str">
            <v>전선(BC 60Sq)</v>
          </cell>
          <cell r="B41" t="str">
            <v>전선</v>
          </cell>
          <cell r="C41" t="str">
            <v>BC 60Sq</v>
          </cell>
          <cell r="D41" t="str">
            <v>M</v>
          </cell>
          <cell r="E41">
            <v>841</v>
          </cell>
          <cell r="F41">
            <v>2793</v>
          </cell>
          <cell r="G41">
            <v>890</v>
          </cell>
          <cell r="H41">
            <v>4070</v>
          </cell>
          <cell r="K41">
            <v>2793</v>
          </cell>
        </row>
        <row r="42">
          <cell r="A42" t="str">
            <v>접지동봉(Φ19x2400L)</v>
          </cell>
          <cell r="B42" t="str">
            <v>접지동봉</v>
          </cell>
          <cell r="C42" t="str">
            <v>Φ19x2400L</v>
          </cell>
          <cell r="D42" t="str">
            <v>EA</v>
          </cell>
          <cell r="E42">
            <v>919</v>
          </cell>
          <cell r="F42">
            <v>10500</v>
          </cell>
          <cell r="G42">
            <v>962</v>
          </cell>
          <cell r="H42">
            <v>9500</v>
          </cell>
          <cell r="K42">
            <v>9500</v>
          </cell>
        </row>
        <row r="43">
          <cell r="A43" t="str">
            <v>접지동판(500×500×1.5t)</v>
          </cell>
          <cell r="B43" t="str">
            <v>접지동판</v>
          </cell>
          <cell r="C43" t="str">
            <v>500×500×1.5t</v>
          </cell>
          <cell r="D43" t="str">
            <v>EA</v>
          </cell>
          <cell r="E43">
            <v>919</v>
          </cell>
          <cell r="F43">
            <v>30000</v>
          </cell>
          <cell r="G43">
            <v>962</v>
          </cell>
          <cell r="H43">
            <v>18500</v>
          </cell>
          <cell r="K43">
            <v>18500</v>
          </cell>
        </row>
        <row r="44">
          <cell r="A44" t="str">
            <v>접지저감제(10㎏)</v>
          </cell>
          <cell r="B44" t="str">
            <v>접지저감제</v>
          </cell>
          <cell r="C44" t="str">
            <v>10㎏</v>
          </cell>
          <cell r="D44" t="str">
            <v>포</v>
          </cell>
          <cell r="E44">
            <v>919</v>
          </cell>
          <cell r="F44">
            <v>20000</v>
          </cell>
          <cell r="G44">
            <v>962</v>
          </cell>
          <cell r="H44">
            <v>20000</v>
          </cell>
          <cell r="K44">
            <v>20000</v>
          </cell>
        </row>
        <row r="45">
          <cell r="A45" t="str">
            <v>철근(13㎜)</v>
          </cell>
          <cell r="B45" t="str">
            <v>철근</v>
          </cell>
          <cell r="C45" t="str">
            <v>13㎜</v>
          </cell>
          <cell r="D45" t="str">
            <v>kg</v>
          </cell>
          <cell r="E45">
            <v>66</v>
          </cell>
          <cell r="F45">
            <v>435</v>
          </cell>
          <cell r="G45">
            <v>42</v>
          </cell>
          <cell r="H45">
            <v>320</v>
          </cell>
          <cell r="K45">
            <v>320</v>
          </cell>
        </row>
        <row r="46">
          <cell r="A46" t="str">
            <v>철선(#8)</v>
          </cell>
          <cell r="B46" t="str">
            <v>철선</v>
          </cell>
          <cell r="C46" t="str">
            <v>#8</v>
          </cell>
          <cell r="D46" t="str">
            <v>KG</v>
          </cell>
          <cell r="E46">
            <v>66</v>
          </cell>
          <cell r="F46">
            <v>501</v>
          </cell>
          <cell r="G46">
            <v>70</v>
          </cell>
          <cell r="H46">
            <v>460</v>
          </cell>
          <cell r="K46">
            <v>460</v>
          </cell>
        </row>
        <row r="47">
          <cell r="A47" t="str">
            <v>콘센트(250V 15A 2구 3개용)</v>
          </cell>
          <cell r="B47" t="str">
            <v>콘센트</v>
          </cell>
          <cell r="C47" t="str">
            <v>250V 15A 2구 3개용</v>
          </cell>
          <cell r="D47" t="str">
            <v>EA</v>
          </cell>
          <cell r="E47">
            <v>922</v>
          </cell>
          <cell r="F47">
            <v>4092</v>
          </cell>
          <cell r="G47">
            <v>964</v>
          </cell>
          <cell r="H47">
            <v>3447</v>
          </cell>
          <cell r="K47">
            <v>3447</v>
          </cell>
        </row>
        <row r="48">
          <cell r="A48" t="str">
            <v>타리제(SIKA FORM OIL)(수성, 목재용)</v>
          </cell>
          <cell r="B48" t="str">
            <v>타리제(SIKA FORM OIL)</v>
          </cell>
          <cell r="C48" t="str">
            <v>수성, 목재용</v>
          </cell>
          <cell r="D48" t="str">
            <v>L</v>
          </cell>
          <cell r="E48">
            <v>147</v>
          </cell>
          <cell r="F48">
            <v>1000</v>
          </cell>
          <cell r="K48">
            <v>1000</v>
          </cell>
        </row>
        <row r="49">
          <cell r="A49" t="str">
            <v>통신맨홀 - 인공철개(750D)</v>
          </cell>
          <cell r="B49" t="str">
            <v>통신맨홀 - 인공철개</v>
          </cell>
          <cell r="C49" t="str">
            <v>750D</v>
          </cell>
          <cell r="D49" t="str">
            <v>조</v>
          </cell>
          <cell r="E49">
            <v>177</v>
          </cell>
          <cell r="F49">
            <v>542000</v>
          </cell>
          <cell r="G49">
            <v>172</v>
          </cell>
          <cell r="H49">
            <v>490000</v>
          </cell>
          <cell r="K49">
            <v>490000</v>
          </cell>
        </row>
        <row r="50">
          <cell r="A50" t="str">
            <v>AUDIO CONNECTOR(IN)</v>
          </cell>
          <cell r="B50" t="str">
            <v>AUDIO CONNECTOR</v>
          </cell>
          <cell r="C50" t="str">
            <v>IN</v>
          </cell>
          <cell r="D50" t="str">
            <v>EA</v>
          </cell>
          <cell r="E50" t="str">
            <v>견적A사</v>
          </cell>
          <cell r="F50">
            <v>3700</v>
          </cell>
          <cell r="G50" t="str">
            <v>견적B사</v>
          </cell>
          <cell r="H50">
            <v>3800</v>
          </cell>
          <cell r="I50" t="str">
            <v>견적C사</v>
          </cell>
          <cell r="J50">
            <v>3500</v>
          </cell>
          <cell r="K50">
            <v>3500</v>
          </cell>
        </row>
        <row r="51">
          <cell r="A51" t="str">
            <v>AUDIO CONNECTOR(OUT)</v>
          </cell>
          <cell r="B51" t="str">
            <v>AUDIO CONNECTOR</v>
          </cell>
          <cell r="C51" t="str">
            <v>OUT</v>
          </cell>
          <cell r="D51" t="str">
            <v>EA</v>
          </cell>
          <cell r="E51" t="str">
            <v>견적A사</v>
          </cell>
          <cell r="F51">
            <v>3600</v>
          </cell>
          <cell r="G51" t="str">
            <v>견적B사</v>
          </cell>
          <cell r="H51">
            <v>3800</v>
          </cell>
          <cell r="I51" t="str">
            <v>견적C사</v>
          </cell>
          <cell r="J51">
            <v>3500</v>
          </cell>
          <cell r="K51">
            <v>3500</v>
          </cell>
        </row>
        <row r="52">
          <cell r="A52" t="str">
            <v>AUDIO(방송실용)JACK PANEL(8:8(CANON))</v>
          </cell>
          <cell r="B52" t="str">
            <v>AUDIO(방송실용)JACK PANEL</v>
          </cell>
          <cell r="C52" t="str">
            <v>8:8(CANON)</v>
          </cell>
          <cell r="D52" t="str">
            <v>EA</v>
          </cell>
          <cell r="E52" t="str">
            <v>견적A사</v>
          </cell>
          <cell r="F52">
            <v>240000</v>
          </cell>
          <cell r="G52" t="str">
            <v>견적B사</v>
          </cell>
          <cell r="H52">
            <v>260000</v>
          </cell>
          <cell r="I52" t="str">
            <v>견적C사</v>
          </cell>
          <cell r="J52">
            <v>250000</v>
          </cell>
          <cell r="K52">
            <v>240000</v>
          </cell>
        </row>
        <row r="53">
          <cell r="A53" t="str">
            <v>AUDIO(중계,기자석)JACK(12:12(CANON))</v>
          </cell>
          <cell r="B53" t="str">
            <v>AUDIO(중계,기자석)JACK</v>
          </cell>
          <cell r="C53" t="str">
            <v>12:12(CANON)</v>
          </cell>
          <cell r="D53" t="str">
            <v>EA</v>
          </cell>
          <cell r="E53" t="str">
            <v>견적A사</v>
          </cell>
          <cell r="F53">
            <v>320000</v>
          </cell>
          <cell r="G53" t="str">
            <v>견적B사</v>
          </cell>
          <cell r="H53">
            <v>340000</v>
          </cell>
          <cell r="I53" t="str">
            <v>견적C사</v>
          </cell>
          <cell r="J53">
            <v>320000</v>
          </cell>
          <cell r="K53">
            <v>320000</v>
          </cell>
        </row>
        <row r="54">
          <cell r="A54" t="str">
            <v>BAKELITE(9t)</v>
          </cell>
          <cell r="B54" t="str">
            <v>BAKELITE</v>
          </cell>
          <cell r="C54" t="str">
            <v>9t</v>
          </cell>
          <cell r="D54" t="str">
            <v>EA</v>
          </cell>
          <cell r="E54">
            <v>1162</v>
          </cell>
          <cell r="F54">
            <v>54000</v>
          </cell>
          <cell r="K54">
            <v>54000</v>
          </cell>
        </row>
        <row r="55">
          <cell r="A55" t="str">
            <v>BNC CONNECTOR(50ohm)</v>
          </cell>
          <cell r="B55" t="str">
            <v>BNC CONNECTOR</v>
          </cell>
          <cell r="C55" t="str">
            <v>50ohm</v>
          </cell>
          <cell r="D55" t="str">
            <v>EA</v>
          </cell>
          <cell r="E55" t="str">
            <v>견적A사</v>
          </cell>
          <cell r="F55">
            <v>1600</v>
          </cell>
          <cell r="G55" t="str">
            <v>견적B사</v>
          </cell>
          <cell r="H55">
            <v>1700</v>
          </cell>
          <cell r="I55" t="str">
            <v>견적C사</v>
          </cell>
          <cell r="J55">
            <v>1500</v>
          </cell>
          <cell r="K55">
            <v>1500</v>
          </cell>
        </row>
        <row r="56">
          <cell r="A56" t="str">
            <v>CHANNEL PROCESSOR(750MHz)</v>
          </cell>
          <cell r="B56" t="str">
            <v>CHANNEL PROCESSOR</v>
          </cell>
          <cell r="C56" t="str">
            <v>750MHz</v>
          </cell>
          <cell r="D56" t="str">
            <v>EA</v>
          </cell>
          <cell r="E56">
            <v>968</v>
          </cell>
          <cell r="F56">
            <v>1200000</v>
          </cell>
          <cell r="K56">
            <v>1200000</v>
          </cell>
        </row>
        <row r="57">
          <cell r="A57" t="str">
            <v>COLOR MONITOR(14″)</v>
          </cell>
          <cell r="B57" t="str">
            <v>COLOR MONITOR</v>
          </cell>
          <cell r="C57" t="str">
            <v>14″</v>
          </cell>
          <cell r="D57" t="str">
            <v>EA</v>
          </cell>
          <cell r="E57">
            <v>968</v>
          </cell>
          <cell r="F57">
            <v>250000</v>
          </cell>
          <cell r="G57">
            <v>1031</v>
          </cell>
          <cell r="H57">
            <v>300000</v>
          </cell>
          <cell r="K57">
            <v>250000</v>
          </cell>
        </row>
        <row r="58">
          <cell r="A58" t="str">
            <v>COMBINER(8PORT)</v>
          </cell>
          <cell r="B58" t="str">
            <v>COMBINER</v>
          </cell>
          <cell r="C58" t="str">
            <v>8PORT</v>
          </cell>
          <cell r="D58" t="str">
            <v>EA</v>
          </cell>
          <cell r="E58">
            <v>968</v>
          </cell>
          <cell r="F58">
            <v>300000</v>
          </cell>
          <cell r="G58">
            <v>1031</v>
          </cell>
          <cell r="H58">
            <v>350000</v>
          </cell>
          <cell r="K58">
            <v>300000</v>
          </cell>
        </row>
        <row r="59">
          <cell r="A59" t="str">
            <v>COPPER PLATE(5t×25)</v>
          </cell>
          <cell r="B59" t="str">
            <v>COPPER PLATE</v>
          </cell>
          <cell r="C59" t="str">
            <v>5t×25</v>
          </cell>
          <cell r="D59" t="str">
            <v>m</v>
          </cell>
          <cell r="E59">
            <v>839</v>
          </cell>
          <cell r="F59">
            <v>3153</v>
          </cell>
          <cell r="G59">
            <v>888</v>
          </cell>
          <cell r="H59">
            <v>3850</v>
          </cell>
          <cell r="K59">
            <v>3153</v>
          </cell>
        </row>
        <row r="60">
          <cell r="A60" t="str">
            <v>DIVIDER(750MHz)</v>
          </cell>
          <cell r="B60" t="str">
            <v>DIVIDER</v>
          </cell>
          <cell r="C60" t="str">
            <v>750MHz</v>
          </cell>
          <cell r="D60" t="str">
            <v>EA</v>
          </cell>
          <cell r="E60">
            <v>968</v>
          </cell>
          <cell r="F60">
            <v>30000</v>
          </cell>
          <cell r="G60">
            <v>1031</v>
          </cell>
          <cell r="H60">
            <v>320000</v>
          </cell>
          <cell r="K60">
            <v>30000</v>
          </cell>
        </row>
        <row r="61">
          <cell r="A61" t="str">
            <v>DUL SEEL(400g)</v>
          </cell>
          <cell r="B61" t="str">
            <v>DUL SEEL</v>
          </cell>
          <cell r="C61" t="str">
            <v>400g</v>
          </cell>
          <cell r="D61" t="str">
            <v>EA</v>
          </cell>
          <cell r="E61">
            <v>919</v>
          </cell>
          <cell r="F61">
            <v>2000</v>
          </cell>
          <cell r="K61">
            <v>2000</v>
          </cell>
        </row>
        <row r="62">
          <cell r="A62" t="str">
            <v>FIBER CABLE TERMINEL(12CORE)</v>
          </cell>
          <cell r="B62" t="str">
            <v>FIBER CABLE TERMINEL</v>
          </cell>
          <cell r="C62" t="str">
            <v>12CORE</v>
          </cell>
          <cell r="D62" t="str">
            <v>EA</v>
          </cell>
          <cell r="E62">
            <v>836</v>
          </cell>
          <cell r="F62">
            <v>280000</v>
          </cell>
          <cell r="G62">
            <v>885</v>
          </cell>
          <cell r="H62">
            <v>280000</v>
          </cell>
          <cell r="K62">
            <v>280000</v>
          </cell>
        </row>
        <row r="63">
          <cell r="A63" t="str">
            <v>FLINT GUN()</v>
          </cell>
          <cell r="B63" t="str">
            <v>FLINT GUN</v>
          </cell>
          <cell r="D63" t="str">
            <v>EA</v>
          </cell>
          <cell r="E63">
            <v>919</v>
          </cell>
          <cell r="F63">
            <v>10000</v>
          </cell>
          <cell r="G63">
            <v>962</v>
          </cell>
          <cell r="H63">
            <v>10000</v>
          </cell>
          <cell r="K63">
            <v>10000</v>
          </cell>
        </row>
        <row r="64">
          <cell r="A64" t="str">
            <v>HANDLE CLAMP(MEDIUM)</v>
          </cell>
          <cell r="B64" t="str">
            <v>HANDLE CLAMP</v>
          </cell>
          <cell r="C64" t="str">
            <v>MEDIUM</v>
          </cell>
          <cell r="D64" t="str">
            <v>EA</v>
          </cell>
          <cell r="E64">
            <v>919</v>
          </cell>
          <cell r="F64">
            <v>50000</v>
          </cell>
          <cell r="G64">
            <v>962</v>
          </cell>
          <cell r="H64">
            <v>40000</v>
          </cell>
          <cell r="K64">
            <v>40000</v>
          </cell>
        </row>
        <row r="65">
          <cell r="A65" t="str">
            <v>HEAD AMP(750MHz)</v>
          </cell>
          <cell r="B65" t="str">
            <v>HEAD AMP</v>
          </cell>
          <cell r="C65" t="str">
            <v>750MHz</v>
          </cell>
          <cell r="D65" t="str">
            <v>EA</v>
          </cell>
          <cell r="E65">
            <v>968</v>
          </cell>
          <cell r="F65">
            <v>500000</v>
          </cell>
          <cell r="K65">
            <v>500000</v>
          </cell>
        </row>
        <row r="66">
          <cell r="A66" t="str">
            <v>JUMPER TROUGH()</v>
          </cell>
          <cell r="B66" t="str">
            <v>JUMPER TROUGH</v>
          </cell>
          <cell r="D66" t="str">
            <v>EA</v>
          </cell>
          <cell r="E66" t="str">
            <v>견적A사</v>
          </cell>
          <cell r="F66">
            <v>25000</v>
          </cell>
          <cell r="G66" t="str">
            <v>견적B사</v>
          </cell>
          <cell r="H66">
            <v>27500</v>
          </cell>
          <cell r="I66" t="str">
            <v>견적C사</v>
          </cell>
          <cell r="J66">
            <v>29000</v>
          </cell>
          <cell r="K66">
            <v>26000</v>
          </cell>
        </row>
        <row r="67">
          <cell r="A67" t="str">
            <v>LEVEL SETTER(6CH)</v>
          </cell>
          <cell r="B67" t="str">
            <v>LEVEL SETTER</v>
          </cell>
          <cell r="C67" t="str">
            <v>6CH</v>
          </cell>
          <cell r="D67" t="str">
            <v>EA</v>
          </cell>
          <cell r="E67">
            <v>968</v>
          </cell>
          <cell r="F67">
            <v>150000</v>
          </cell>
          <cell r="G67">
            <v>1031</v>
          </cell>
          <cell r="H67">
            <v>150000</v>
          </cell>
          <cell r="K67">
            <v>150000</v>
          </cell>
        </row>
        <row r="68">
          <cell r="A68" t="str">
            <v>MODULATOR(750MHz)</v>
          </cell>
          <cell r="B68" t="str">
            <v>MODULATOR</v>
          </cell>
          <cell r="C68" t="str">
            <v>750MHz</v>
          </cell>
          <cell r="D68" t="str">
            <v>EA</v>
          </cell>
          <cell r="E68">
            <v>968</v>
          </cell>
          <cell r="F68">
            <v>600000</v>
          </cell>
          <cell r="G68">
            <v>1031</v>
          </cell>
          <cell r="H68">
            <v>700000</v>
          </cell>
          <cell r="K68">
            <v>600000</v>
          </cell>
        </row>
        <row r="69">
          <cell r="A69" t="str">
            <v>MODULATOR JACK(RJ-45)</v>
          </cell>
          <cell r="B69" t="str">
            <v>MODULATOR JACK</v>
          </cell>
          <cell r="C69" t="str">
            <v>RJ-45</v>
          </cell>
          <cell r="D69" t="str">
            <v>EA</v>
          </cell>
          <cell r="E69">
            <v>837</v>
          </cell>
          <cell r="F69">
            <v>5580</v>
          </cell>
          <cell r="G69">
            <v>885</v>
          </cell>
          <cell r="H69">
            <v>5580</v>
          </cell>
          <cell r="K69">
            <v>5580</v>
          </cell>
        </row>
        <row r="70">
          <cell r="A70" t="str">
            <v>MOLD(MEDIUM)(14Sq-동봉Φ18)</v>
          </cell>
          <cell r="B70" t="str">
            <v>MOLD(MEDIUM)</v>
          </cell>
          <cell r="C70" t="str">
            <v>14Sq-동봉Φ18</v>
          </cell>
          <cell r="D70" t="str">
            <v>EA</v>
          </cell>
          <cell r="E70">
            <v>919</v>
          </cell>
          <cell r="F70">
            <v>50000</v>
          </cell>
          <cell r="G70">
            <v>962</v>
          </cell>
          <cell r="H70">
            <v>40000</v>
          </cell>
          <cell r="K70">
            <v>40000</v>
          </cell>
        </row>
        <row r="71">
          <cell r="A71" t="str">
            <v>MOLD(MEDIUM)(60Sq-+(수평))</v>
          </cell>
          <cell r="B71" t="str">
            <v>MOLD(MEDIUM)</v>
          </cell>
          <cell r="C71" t="str">
            <v>60Sq-+(수평)</v>
          </cell>
          <cell r="D71" t="str">
            <v>EA</v>
          </cell>
          <cell r="E71">
            <v>919</v>
          </cell>
          <cell r="F71">
            <v>50000</v>
          </cell>
          <cell r="G71">
            <v>962</v>
          </cell>
          <cell r="H71">
            <v>40000</v>
          </cell>
          <cell r="K71">
            <v>40000</v>
          </cell>
        </row>
        <row r="72">
          <cell r="A72" t="str">
            <v>MOLD(MEDIUM)(60Sq-동판)</v>
          </cell>
          <cell r="B72" t="str">
            <v>MOLD(MEDIUM)</v>
          </cell>
          <cell r="C72" t="str">
            <v>60Sq-동판</v>
          </cell>
          <cell r="D72" t="str">
            <v>EA</v>
          </cell>
          <cell r="E72">
            <v>919</v>
          </cell>
          <cell r="F72">
            <v>50000</v>
          </cell>
          <cell r="G72">
            <v>962</v>
          </cell>
          <cell r="H72">
            <v>40000</v>
          </cell>
          <cell r="K72">
            <v>40000</v>
          </cell>
        </row>
        <row r="73">
          <cell r="A73" t="str">
            <v>MOLD(MEDIUM)(60Sq-T(수평))</v>
          </cell>
          <cell r="B73" t="str">
            <v>MOLD(MEDIUM)</v>
          </cell>
          <cell r="C73" t="str">
            <v>60Sq-T(수평)</v>
          </cell>
          <cell r="D73" t="str">
            <v>EA</v>
          </cell>
          <cell r="E73">
            <v>919</v>
          </cell>
          <cell r="F73">
            <v>50000</v>
          </cell>
          <cell r="G73">
            <v>962</v>
          </cell>
          <cell r="H73">
            <v>40000</v>
          </cell>
          <cell r="K73">
            <v>40000</v>
          </cell>
        </row>
        <row r="74">
          <cell r="A74" t="str">
            <v>MONITOR&amp;CATV JACK PANEL(8:8(BNC))</v>
          </cell>
          <cell r="B74" t="str">
            <v>MONITOR&amp;CATV JACK PANEL</v>
          </cell>
          <cell r="C74" t="str">
            <v>8:8(BNC)</v>
          </cell>
          <cell r="D74" t="str">
            <v>EA</v>
          </cell>
          <cell r="E74" t="str">
            <v>견적A사</v>
          </cell>
          <cell r="F74">
            <v>240000</v>
          </cell>
          <cell r="G74" t="str">
            <v>견적B사</v>
          </cell>
          <cell r="H74">
            <v>260000</v>
          </cell>
          <cell r="I74" t="str">
            <v>견적C사</v>
          </cell>
          <cell r="J74">
            <v>250000</v>
          </cell>
          <cell r="K74">
            <v>240000</v>
          </cell>
        </row>
        <row r="75">
          <cell r="A75" t="str">
            <v>NAME PLATE(아크릴(중))</v>
          </cell>
          <cell r="B75" t="str">
            <v>NAME PLATE</v>
          </cell>
          <cell r="C75" t="str">
            <v>아크릴(중)</v>
          </cell>
          <cell r="D75" t="str">
            <v>EA</v>
          </cell>
          <cell r="G75">
            <v>885</v>
          </cell>
          <cell r="H75">
            <v>2000</v>
          </cell>
          <cell r="K75">
            <v>2000</v>
          </cell>
        </row>
        <row r="76">
          <cell r="A76" t="str">
            <v>PATCH PANEL(24PORT)</v>
          </cell>
          <cell r="B76" t="str">
            <v>PATCH PANEL</v>
          </cell>
          <cell r="C76" t="str">
            <v>24PORT</v>
          </cell>
          <cell r="D76" t="str">
            <v>EA</v>
          </cell>
          <cell r="E76">
            <v>837</v>
          </cell>
          <cell r="F76">
            <v>143920</v>
          </cell>
          <cell r="G76">
            <v>885</v>
          </cell>
          <cell r="H76">
            <v>143920</v>
          </cell>
          <cell r="K76">
            <v>143920</v>
          </cell>
        </row>
        <row r="77">
          <cell r="A77" t="str">
            <v>POWDER(#115)</v>
          </cell>
          <cell r="B77" t="str">
            <v>POWDER</v>
          </cell>
          <cell r="C77" t="str">
            <v>#115</v>
          </cell>
          <cell r="D77" t="str">
            <v>EA</v>
          </cell>
          <cell r="E77">
            <v>919</v>
          </cell>
          <cell r="F77">
            <v>4000</v>
          </cell>
          <cell r="G77">
            <v>962</v>
          </cell>
          <cell r="H77">
            <v>3800</v>
          </cell>
          <cell r="K77">
            <v>3800</v>
          </cell>
        </row>
        <row r="78">
          <cell r="A78" t="str">
            <v>POWDER(#32)</v>
          </cell>
          <cell r="B78" t="str">
            <v>POWDER</v>
          </cell>
          <cell r="C78" t="str">
            <v>#32</v>
          </cell>
          <cell r="D78" t="str">
            <v>EA</v>
          </cell>
          <cell r="E78">
            <v>919</v>
          </cell>
          <cell r="F78">
            <v>1500</v>
          </cell>
          <cell r="G78">
            <v>962</v>
          </cell>
          <cell r="H78">
            <v>1800</v>
          </cell>
          <cell r="K78">
            <v>1500</v>
          </cell>
        </row>
        <row r="79">
          <cell r="A79" t="str">
            <v>POWDER(#90)</v>
          </cell>
          <cell r="B79" t="str">
            <v>POWDER</v>
          </cell>
          <cell r="C79" t="str">
            <v>#90</v>
          </cell>
          <cell r="D79" t="str">
            <v>EA</v>
          </cell>
          <cell r="E79">
            <v>919</v>
          </cell>
          <cell r="F79">
            <v>3200</v>
          </cell>
          <cell r="G79">
            <v>962</v>
          </cell>
          <cell r="H79">
            <v>3000</v>
          </cell>
          <cell r="K79">
            <v>3000</v>
          </cell>
        </row>
        <row r="80">
          <cell r="A80" t="str">
            <v>POWER DISTRIBUTOR(CATV용 220V)</v>
          </cell>
          <cell r="B80" t="str">
            <v>POWER DISTRIBUTOR</v>
          </cell>
          <cell r="C80" t="str">
            <v>CATV용 220V</v>
          </cell>
          <cell r="D80" t="str">
            <v>EA</v>
          </cell>
          <cell r="E80">
            <v>985</v>
          </cell>
          <cell r="F80">
            <v>350000</v>
          </cell>
          <cell r="G80">
            <v>1031</v>
          </cell>
          <cell r="H80">
            <v>350000</v>
          </cell>
          <cell r="K80">
            <v>350000</v>
          </cell>
        </row>
        <row r="81">
          <cell r="A81" t="str">
            <v>RACK(19″)</v>
          </cell>
          <cell r="B81" t="str">
            <v>RACK</v>
          </cell>
          <cell r="C81" t="str">
            <v>19″</v>
          </cell>
          <cell r="D81" t="str">
            <v>EA</v>
          </cell>
          <cell r="E81">
            <v>957</v>
          </cell>
          <cell r="F81">
            <v>395000</v>
          </cell>
          <cell r="G81">
            <v>1029</v>
          </cell>
          <cell r="H81">
            <v>350000</v>
          </cell>
          <cell r="K81">
            <v>350000</v>
          </cell>
        </row>
        <row r="82">
          <cell r="A82" t="str">
            <v>RACK(500x600x200)</v>
          </cell>
          <cell r="B82" t="str">
            <v>RACK</v>
          </cell>
          <cell r="C82" t="str">
            <v>500x600x200</v>
          </cell>
          <cell r="D82" t="str">
            <v>EA</v>
          </cell>
          <cell r="E82" t="str">
            <v>견적A사</v>
          </cell>
          <cell r="F82">
            <v>320000</v>
          </cell>
          <cell r="G82" t="str">
            <v>견적B사</v>
          </cell>
          <cell r="H82">
            <v>300000</v>
          </cell>
          <cell r="I82" t="str">
            <v>견적C사</v>
          </cell>
          <cell r="J82">
            <v>310000</v>
          </cell>
          <cell r="K82">
            <v>300000</v>
          </cell>
        </row>
        <row r="83">
          <cell r="A83" t="str">
            <v>RACK(600x600x200)</v>
          </cell>
          <cell r="B83" t="str">
            <v>RACK</v>
          </cell>
          <cell r="C83" t="str">
            <v>600x600x200</v>
          </cell>
          <cell r="D83" t="str">
            <v>EA</v>
          </cell>
          <cell r="E83" t="str">
            <v>견적A사</v>
          </cell>
          <cell r="F83">
            <v>360000</v>
          </cell>
          <cell r="G83" t="str">
            <v>견적B사</v>
          </cell>
          <cell r="H83">
            <v>350000</v>
          </cell>
          <cell r="I83" t="str">
            <v>견적C사</v>
          </cell>
          <cell r="J83">
            <v>370000</v>
          </cell>
          <cell r="K83">
            <v>350000</v>
          </cell>
        </row>
        <row r="84">
          <cell r="A84" t="str">
            <v>RACK(800x600x200)</v>
          </cell>
          <cell r="B84" t="str">
            <v>RACK</v>
          </cell>
          <cell r="C84" t="str">
            <v>800x600x200</v>
          </cell>
          <cell r="D84" t="str">
            <v>EA</v>
          </cell>
          <cell r="E84" t="str">
            <v>견적A사</v>
          </cell>
          <cell r="F84">
            <v>470000</v>
          </cell>
          <cell r="G84" t="str">
            <v>견적B사</v>
          </cell>
          <cell r="H84">
            <v>450000</v>
          </cell>
          <cell r="I84" t="str">
            <v>견적C사</v>
          </cell>
          <cell r="J84">
            <v>470000</v>
          </cell>
          <cell r="K84">
            <v>450000</v>
          </cell>
        </row>
        <row r="85">
          <cell r="A85" t="str">
            <v>RACK(900x600x200)</v>
          </cell>
          <cell r="B85" t="str">
            <v>RACK</v>
          </cell>
          <cell r="C85" t="str">
            <v>900x600x200</v>
          </cell>
          <cell r="D85" t="str">
            <v>EA</v>
          </cell>
          <cell r="E85" t="str">
            <v>견적A사</v>
          </cell>
          <cell r="F85">
            <v>570000</v>
          </cell>
          <cell r="G85" t="str">
            <v>견적B사</v>
          </cell>
          <cell r="H85">
            <v>550000</v>
          </cell>
          <cell r="I85" t="str">
            <v>견적C사</v>
          </cell>
          <cell r="J85">
            <v>580000</v>
          </cell>
          <cell r="K85">
            <v>550000</v>
          </cell>
        </row>
        <row r="86">
          <cell r="A86" t="str">
            <v>TV기기수납함(400×500×200)</v>
          </cell>
          <cell r="B86" t="str">
            <v>TV기기수납함</v>
          </cell>
          <cell r="C86" t="str">
            <v>400×500×200</v>
          </cell>
          <cell r="D86" t="str">
            <v>면</v>
          </cell>
          <cell r="E86" t="str">
            <v>견적A사</v>
          </cell>
          <cell r="F86">
            <v>270000</v>
          </cell>
          <cell r="G86" t="str">
            <v>견적B사</v>
          </cell>
          <cell r="H86">
            <v>270000</v>
          </cell>
          <cell r="I86" t="str">
            <v>견적C사</v>
          </cell>
          <cell r="J86">
            <v>280000</v>
          </cell>
          <cell r="K86">
            <v>270000</v>
          </cell>
        </row>
        <row r="87">
          <cell r="A87" t="str">
            <v>PATCH CORD(2M (RJ-45/110B-1P))</v>
          </cell>
          <cell r="B87" t="str">
            <v>PATCH CORD</v>
          </cell>
          <cell r="C87" t="str">
            <v>2M (RJ-45/110B-1P)</v>
          </cell>
          <cell r="D87" t="str">
            <v>EA</v>
          </cell>
          <cell r="E87" t="str">
            <v>견적A사</v>
          </cell>
          <cell r="F87">
            <v>18500</v>
          </cell>
          <cell r="G87" t="str">
            <v>견적B사</v>
          </cell>
          <cell r="H87">
            <v>19500</v>
          </cell>
          <cell r="I87" t="str">
            <v>견적C사</v>
          </cell>
          <cell r="J87">
            <v>13000</v>
          </cell>
          <cell r="K87">
            <v>13000</v>
          </cell>
        </row>
        <row r="88">
          <cell r="A88" t="str">
            <v>노출 OUTLET(6PORT용)</v>
          </cell>
          <cell r="B88" t="str">
            <v>노출 OUTLET</v>
          </cell>
          <cell r="C88" t="str">
            <v>6PORT용</v>
          </cell>
          <cell r="D88" t="str">
            <v>개</v>
          </cell>
          <cell r="E88" t="str">
            <v>견적A사</v>
          </cell>
          <cell r="F88">
            <v>43300</v>
          </cell>
          <cell r="G88" t="str">
            <v>견적B사</v>
          </cell>
          <cell r="H88">
            <v>45700</v>
          </cell>
          <cell r="I88" t="str">
            <v>견적C사</v>
          </cell>
          <cell r="J88">
            <v>47700</v>
          </cell>
          <cell r="K88">
            <v>43300</v>
          </cell>
        </row>
        <row r="89">
          <cell r="A89" t="str">
            <v>VTR(6헤드)</v>
          </cell>
          <cell r="B89" t="str">
            <v>VTR</v>
          </cell>
          <cell r="C89" t="str">
            <v>6헤드</v>
          </cell>
          <cell r="D89" t="str">
            <v>EA</v>
          </cell>
          <cell r="E89">
            <v>954</v>
          </cell>
          <cell r="F89">
            <v>450000</v>
          </cell>
          <cell r="G89">
            <v>1161</v>
          </cell>
          <cell r="H89">
            <v>368000</v>
          </cell>
          <cell r="K89">
            <v>368000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공사원가계산서"/>
      <sheetName val="SP-B1"/>
      <sheetName val="일위목록"/>
      <sheetName val="일위대가"/>
      <sheetName val="1"/>
      <sheetName val="1단계"/>
      <sheetName val="약품공급2"/>
      <sheetName val="토 적 표"/>
      <sheetName val="자재단가"/>
      <sheetName val="목차 "/>
      <sheetName val="노임"/>
      <sheetName val="일위CODE"/>
      <sheetName val="기본DATA"/>
      <sheetName val="산출내역서"/>
      <sheetName val="#REF"/>
      <sheetName val="퍼스트"/>
      <sheetName val="교통대책내역"/>
      <sheetName val="인원"/>
      <sheetName val="집계표"/>
      <sheetName val="WING3"/>
      <sheetName val="일위(시설)"/>
      <sheetName val="제경비"/>
      <sheetName val="노임단가"/>
      <sheetName val="조명율표"/>
      <sheetName val="요율"/>
      <sheetName val="갑지"/>
      <sheetName val="(양식)내역서, 동원인력, 자재단가"/>
      <sheetName val="#2_일위대가목록"/>
      <sheetName val="내역"/>
      <sheetName val="I一般比"/>
      <sheetName val="P1(좌,우)"/>
      <sheetName val="1공구산출내역서"/>
      <sheetName val="DATE"/>
      <sheetName val="철근집계"/>
      <sheetName val="9GNG운반"/>
      <sheetName val="부하계산서"/>
      <sheetName val="일위수량"/>
      <sheetName val="직재"/>
      <sheetName val="내역서"/>
      <sheetName val="KMT물량"/>
      <sheetName val="증감대비"/>
      <sheetName val="유치원내역"/>
      <sheetName val="sheet1"/>
      <sheetName val="CM 1"/>
      <sheetName val="일위단가"/>
      <sheetName val="단가"/>
      <sheetName val="설계예산서"/>
      <sheetName val="폐기물"/>
      <sheetName val="우배수"/>
      <sheetName val="BREAKDOWN(철거설치)"/>
      <sheetName val="차선도색현황"/>
      <sheetName val="품셈"/>
      <sheetName val="guard(mac)"/>
      <sheetName val="일위총괄"/>
      <sheetName val="일위집계(기존)"/>
      <sheetName val="상수도토공집계표"/>
      <sheetName val="원가계산서"/>
      <sheetName val="N賃率-職"/>
      <sheetName val="단가산출"/>
      <sheetName val="여주방향"/>
      <sheetName val="전체"/>
      <sheetName val="INSTR"/>
      <sheetName val="내역표지"/>
      <sheetName val="재료비"/>
      <sheetName val="원가계산서 "/>
      <sheetName val="일위대가 (PM)"/>
      <sheetName val="원형1호맨홀토공수량"/>
      <sheetName val="단가산출(T)"/>
      <sheetName val="철근량"/>
      <sheetName val="설계기준"/>
      <sheetName val="코드표"/>
      <sheetName val="2000노임기준"/>
      <sheetName val="일위대가목록표"/>
      <sheetName val="현장경비"/>
      <sheetName val="일위대가목록"/>
      <sheetName val="직노"/>
      <sheetName val="원안"/>
      <sheetName val="ExcelObject"/>
      <sheetName val="일위목록데이타"/>
      <sheetName val="BID"/>
      <sheetName val="수입"/>
      <sheetName val="토공"/>
      <sheetName val="Macro1"/>
      <sheetName val="견적을지"/>
      <sheetName val="공통가설"/>
      <sheetName val="단위중량"/>
      <sheetName val=" HIT-&gt;HMC 견적(3900)"/>
      <sheetName val="기존단가 (2)"/>
      <sheetName val="노면및방향"/>
      <sheetName val="단가비교표"/>
      <sheetName val="화재 탐지 설비"/>
      <sheetName val="시운전연료비"/>
      <sheetName val="3련 BOX"/>
      <sheetName val="#3_일위대가목록"/>
      <sheetName val="노무비 근거"/>
      <sheetName val="sh1"/>
      <sheetName val="일15_(2)"/>
      <sheetName val="01_내역서"/>
      <sheetName val="동원인력_총괄표"/>
      <sheetName val="공종별_동원인력_총괄표_"/>
      <sheetName val="01_노력산출서"/>
      <sheetName val="01__원효전화국산출서"/>
      <sheetName val="수목데이타"/>
      <sheetName val="1,2공구원가계산서"/>
      <sheetName val="중기조종사 단위단가"/>
      <sheetName val="간접비계산"/>
      <sheetName val="일위대가목차"/>
      <sheetName val="단위단가"/>
      <sheetName val="관급자재"/>
      <sheetName val="열차무선 수량집계"/>
      <sheetName val="단가표+일위"/>
      <sheetName val="기초일위"/>
      <sheetName val="시설일위"/>
      <sheetName val="조명일위"/>
      <sheetName val="터파기및재료"/>
      <sheetName val="원가서"/>
      <sheetName val="원본(갑지)"/>
      <sheetName val="설계서"/>
      <sheetName val="을"/>
      <sheetName val="J"/>
      <sheetName val="설계카드"/>
      <sheetName val="ABUT수량-A1"/>
      <sheetName val="일위대가(가설)"/>
      <sheetName val="data"/>
      <sheetName val="XXXXXX"/>
      <sheetName val="Sheet2"/>
      <sheetName val="설계서을"/>
      <sheetName val="도급"/>
      <sheetName val="Sheet5"/>
      <sheetName val="F 월별기성수금현황 "/>
      <sheetName val="전동기 SPEC"/>
      <sheetName val="8.PILE  (돌출)"/>
      <sheetName val="예산총괄"/>
      <sheetName val="유입량"/>
      <sheetName val="일15_(2)2"/>
      <sheetName val="01_내역서2"/>
      <sheetName val="동원인력_총괄표2"/>
      <sheetName val="공종별_동원인력_총괄표_2"/>
      <sheetName val="01_노력산출서2"/>
      <sheetName val="01__원효전화국산출서2"/>
      <sheetName val="(양식)내역서,_동원인력,_자재단가2"/>
      <sheetName val="목차_2"/>
      <sheetName val="원가계산서_2"/>
      <sheetName val="(양식)내역서,_동원인력,_자재단가"/>
      <sheetName val="목차_"/>
      <sheetName val="원가계산서_"/>
      <sheetName val="일15_(2)1"/>
      <sheetName val="01_내역서1"/>
      <sheetName val="동원인력_총괄표1"/>
      <sheetName val="공종별_동원인력_총괄표_1"/>
      <sheetName val="01_노력산출서1"/>
      <sheetName val="01__원효전화국산출서1"/>
      <sheetName val="(양식)내역서,_동원인력,_자재단가1"/>
      <sheetName val="목차_1"/>
      <sheetName val="원가계산서_1"/>
      <sheetName val="일15_(2)3"/>
      <sheetName val="01_내역서3"/>
      <sheetName val="동원인력_총괄표3"/>
      <sheetName val="공종별_동원인력_총괄표_3"/>
      <sheetName val="01_노력산출서3"/>
      <sheetName val="01__원효전화국산출서3"/>
      <sheetName val="(양식)내역서,_동원인력,_자재단가3"/>
      <sheetName val="목차_3"/>
      <sheetName val="원가계산서_3"/>
      <sheetName val="2공구산출내역"/>
      <sheetName val="역T형교대(말뚝기초)"/>
      <sheetName val="기성갑지"/>
      <sheetName val="일위대가표48"/>
      <sheetName val="배수내역"/>
      <sheetName val="날개벽수량표"/>
      <sheetName val="일위"/>
      <sheetName val="공량산출서"/>
      <sheetName val="참조"/>
      <sheetName val="기본단가표"/>
      <sheetName val="기성내역"/>
      <sheetName val="단가표"/>
      <sheetName val="사  업  비  수  지  예  산  서"/>
      <sheetName val="실행단가철(ems코드적용)"/>
      <sheetName val="관개"/>
      <sheetName val="여과지동"/>
      <sheetName val="기초자료"/>
      <sheetName val="산출0"/>
      <sheetName val="1.1 부하집계표"/>
      <sheetName val="입력"/>
      <sheetName val="1호인버트수량"/>
      <sheetName val="마산방향"/>
      <sheetName val="총괄내역서"/>
      <sheetName val="TYPE-A"/>
      <sheetName val="목록"/>
      <sheetName val="중기일위대가"/>
      <sheetName val="설계조건"/>
      <sheetName val="SLAB&quot;1&quot;"/>
      <sheetName val="7. 현장관리비 "/>
      <sheetName val="6. 안전관리비"/>
      <sheetName val="합계"/>
      <sheetName val="일위총괄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단가산출"/>
      <sheetName val="자단"/>
      <sheetName val="자재단가비교표"/>
      <sheetName val="내역"/>
      <sheetName val="일위집계(기존)"/>
      <sheetName val="1"/>
      <sheetName val="목차 "/>
      <sheetName val="약품공급2"/>
      <sheetName val="자료"/>
      <sheetName val="내역서"/>
      <sheetName val="노임단가"/>
      <sheetName val="현장관리비집계표"/>
      <sheetName val="공통가설"/>
      <sheetName val="집계표"/>
      <sheetName val="48일위"/>
      <sheetName val="원가계산서"/>
      <sheetName val="수량산출"/>
      <sheetName val="Cable임피던스"/>
      <sheetName val="BID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</sheetNames>
    <sheetDataSet>
      <sheetData sheetId="0" refreshError="1"/>
      <sheetData sheetId="1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단가비교"/>
      <sheetName val="건축내역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전선가설"/>
      <sheetName val="전선철거"/>
      <sheetName val="철거발생품"/>
      <sheetName val="전주보호책신설"/>
      <sheetName val="단가단출기초 (2)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폐기물처리중량)"/>
      <sheetName val="(철거발생)"/>
      <sheetName val="공사재료사정조서"/>
      <sheetName val="공사재료사정조서 (2)"/>
      <sheetName val="관급자재조서"/>
      <sheetName val="수량조서"/>
      <sheetName val="도담구내 개소별 명세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봉양~조차장간고하총괄(신설)"/>
      <sheetName val="봉양~조차장간고하개명(신설)"/>
      <sheetName val="봉양~조차장간고하총괄 (철거)"/>
      <sheetName val="봉양~조차장간고하개명(철거)"/>
      <sheetName val="봉양~조차장간고상개명(철거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담구내 개소별 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대공집계(옛날)"/>
      <sheetName val="부대공집계표"/>
      <sheetName val="오수공"/>
      <sheetName val="우수공"/>
      <sheetName val="구내배관"/>
      <sheetName val="BYPASS날개벽"/>
      <sheetName val="Sheet2"/>
      <sheetName val="Sheet3"/>
      <sheetName val="통전1교-A1토공"/>
      <sheetName val="통전1교-A2토공"/>
      <sheetName val="사천2교-A1토공"/>
      <sheetName val="사천2교-A2토공"/>
      <sheetName val="abut집계"/>
      <sheetName val="상-교대"/>
      <sheetName val="토공집계표"/>
      <sheetName val="구조물깨기수량집계"/>
      <sheetName val="교량깨기"/>
      <sheetName val="교대집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총괄토공집계"/>
      <sheetName val="1 line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수량집계표"/>
      <sheetName val="교대수량"/>
      <sheetName val="증감대비"/>
      <sheetName val="94B"/>
      <sheetName val="공사비예산서(토목분)"/>
      <sheetName val="SEMI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정렬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도급대실행대비표"/>
      <sheetName val="남양내역"/>
      <sheetName val="실행내역"/>
      <sheetName val="#REF"/>
      <sheetName val="요율"/>
      <sheetName val="BOQ(전체)"/>
      <sheetName val="대전-교대(A1-A2)"/>
      <sheetName val="집 계 표"/>
      <sheetName val="기계내역"/>
      <sheetName val="전체제잡비"/>
      <sheetName val="사  업  비  수  지  예  산  서"/>
      <sheetName val="현황산출서"/>
      <sheetName val="전체_1설계"/>
      <sheetName val="간선계산"/>
      <sheetName val="INPUT"/>
      <sheetName val="단면 (2)"/>
      <sheetName val="골재산출"/>
      <sheetName val="공주-교대(A1)"/>
      <sheetName val="BID"/>
      <sheetName val="3.바닥판설계"/>
      <sheetName val="입찰안"/>
      <sheetName val="당진1,2호기전선관설치및접지4차공사내역서-을지"/>
      <sheetName val="성서방향-교대(A2)"/>
      <sheetName val="000000"/>
      <sheetName val="시점부"/>
      <sheetName val="시점부토적표"/>
      <sheetName val="종점부"/>
      <sheetName val="종점부토적표"/>
      <sheetName val="가로등내역서"/>
      <sheetName val="앉음벽 (2)"/>
      <sheetName val="apt수량"/>
      <sheetName val="绑ꣃ˞짛༏濼殃恸䁍◣"/>
      <sheetName val="단면가정"/>
      <sheetName val="배수공"/>
      <sheetName val="Sheet15"/>
      <sheetName val="전입"/>
      <sheetName val="1.취수장"/>
      <sheetName val="type-F"/>
      <sheetName val="맨홀수량산출"/>
      <sheetName val="1호인버트수량"/>
      <sheetName val="CABLE SIZE-3"/>
      <sheetName val="위치조서"/>
      <sheetName val="품셈"/>
      <sheetName val="조명시설"/>
      <sheetName val="B(함)일반수량"/>
      <sheetName val="전기일위목록"/>
      <sheetName val="투찰"/>
      <sheetName val="편입토지조서"/>
      <sheetName val="적용토목"/>
      <sheetName val="수량집계표"/>
      <sheetName val="산출근거"/>
      <sheetName val="산수배수"/>
      <sheetName val="건축내역"/>
      <sheetName val="공예을"/>
      <sheetName val="플랜트 설치"/>
      <sheetName val="하수급견적대비"/>
      <sheetName val="유동표"/>
      <sheetName val="AS포장복구 "/>
      <sheetName val="TEL"/>
      <sheetName val="준검 내역서"/>
      <sheetName val="현장조사"/>
      <sheetName val="공예율"/>
      <sheetName val="MANUFACTORY"/>
      <sheetName val="B2BERP"/>
      <sheetName val="전차선로 물량표"/>
      <sheetName val="ABUT수량-A1"/>
      <sheetName val="산출내역서집계표"/>
      <sheetName val="공작물조직표(용배수)"/>
      <sheetName val="2.8 부재_xffff_도(_xffff_한)"/>
      <sheetName val="2._xffff_.2 벽설계"/>
      <sheetName val="가설비산출"/>
      <sheetName val="공사수행방안"/>
      <sheetName val="시멘트"/>
      <sheetName val="날개벽"/>
      <sheetName val="소방"/>
      <sheetName val="일위대가(계측기설치)"/>
      <sheetName val="변화치수"/>
      <sheetName val="["/>
      <sheetName val="산출근거1"/>
      <sheetName val="기자재비"/>
      <sheetName val="터파기및재료"/>
      <sheetName val="기초공"/>
      <sheetName val="기둥(원형)"/>
      <sheetName val="단위단가"/>
      <sheetName val="(C)원내역"/>
      <sheetName val="자재단가비교표"/>
      <sheetName val="포장복구집계"/>
      <sheetName val="품셈TABLE"/>
      <sheetName val="양수장구조물총"/>
      <sheetName val="양수장토공총"/>
      <sheetName val="8설7발"/>
      <sheetName val="토량1-1"/>
      <sheetName val="I一般比"/>
      <sheetName val="설직재-1"/>
      <sheetName val="N賃率-職"/>
      <sheetName val="제직재"/>
      <sheetName val="교각계산"/>
      <sheetName val="기별수량산출서"/>
      <sheetName val="진주방향"/>
      <sheetName val="마산방향"/>
      <sheetName val="마산방향철근집계"/>
      <sheetName val="도장"/>
      <sheetName val="암거 제원표"/>
      <sheetName val="도장수량(하1)"/>
      <sheetName val="주형"/>
      <sheetName val="총괄표"/>
      <sheetName val="토목수량(공정)"/>
      <sheetName val="상수도토공집계표"/>
      <sheetName val="실행대비"/>
      <sheetName val="BLOCK-1"/>
      <sheetName val="횡배수관토공수량"/>
      <sheetName val="공종단가"/>
      <sheetName val="초기화면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전신환매도율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수로교총재료집계"/>
      <sheetName val="토목"/>
      <sheetName val="날개벽(시점좌측)"/>
      <sheetName val="물가시세"/>
      <sheetName val="노임단가"/>
      <sheetName val="SLIDES"/>
      <sheetName val="시설수량표"/>
      <sheetName val="B부대공"/>
      <sheetName val="설계명세서"/>
      <sheetName val="공사비내역"/>
      <sheetName val="JJ"/>
      <sheetName val="기초코드"/>
      <sheetName val="수량명세서"/>
      <sheetName val="6공구(당초)"/>
      <sheetName val="부대내역"/>
      <sheetName val="포장공"/>
      <sheetName val="지급자재"/>
      <sheetName val="A-4"/>
      <sheetName val="일위대가"/>
      <sheetName val="가정단면"/>
      <sheetName val="용늪교종점측교대_x0000__x0009_ӐЀ_x0004__x0000__xdfa0_̠ӴЀF_x0010_[교대토공.XLS]S"/>
      <sheetName val="용산1(해보)"/>
      <sheetName val="입출재고현황 (2)"/>
      <sheetName val="전선 및 전선관"/>
      <sheetName val="70%"/>
      <sheetName val="서울교대토공집계(★)"/>
      <sheetName val="춘천교대토공집계(★)"/>
      <sheetName val="연결임시"/>
      <sheetName val="전체"/>
      <sheetName val="내역서1"/>
      <sheetName val="경산(을)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5.정산서"/>
      <sheetName val="조도계산서 (도서)"/>
      <sheetName val="실행철강하도"/>
      <sheetName val="반중력식옹벽"/>
      <sheetName val="IN"/>
      <sheetName val="장문교(대전)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AS복구"/>
      <sheetName val="RE9604"/>
      <sheetName val="일위"/>
      <sheetName val="봉양~조차장간고하개명(신설)"/>
      <sheetName val="단가"/>
      <sheetName val="자재단가"/>
      <sheetName val="도색집계"/>
      <sheetName val="401"/>
      <sheetName val="6.교좌면보강"/>
      <sheetName val="단가조사"/>
      <sheetName val="공사일보(4월11탬גּ"/>
      <sheetName val="포장공사"/>
      <sheetName val="입적표"/>
      <sheetName val="VXXXXXXX"/>
      <sheetName val="기계경비"/>
      <sheetName val="원형1호맨홀토공수량"/>
      <sheetName val="3CHBDC"/>
      <sheetName val="EQUIP-H"/>
      <sheetName val="전신"/>
      <sheetName val="화산경계"/>
      <sheetName val="wall"/>
      <sheetName val="원본"/>
      <sheetName val="JUCKEYK"/>
      <sheetName val="화심2교(함양 종ȩ"/>
      <sheetName val=""/>
      <sheetName val="상행-교대(A1-A2)"/>
      <sheetName val="밸브설치"/>
      <sheetName val="Sheet1 (2)"/>
      <sheetName val="2000노임기준"/>
      <sheetName val="일반수량"/>
      <sheetName val="예가내역서"/>
      <sheetName val="데리네이타현황"/>
      <sheetName val="교대(A1-A2)"/>
      <sheetName val="sub"/>
      <sheetName val="자재일람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토공(우물통,기타) "/>
      <sheetName val="남양시작동자105노65기1.3화1.2"/>
      <sheetName val="내역(설계)"/>
      <sheetName val="CODE"/>
      <sheetName val="전체내역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원가계산서구조조정"/>
      <sheetName val="참조-(1)"/>
      <sheetName val="(1)본선수량집계"/>
      <sheetName val="건축집계"/>
      <sheetName val="토목집계"/>
      <sheetName val="조경집계"/>
      <sheetName val="공내역"/>
      <sheetName val="초곡1교(일반)"/>
      <sheetName val="J형측구단위수량"/>
      <sheetName val="OPT_x0000_"/>
      <sheetName val="일·"/>
      <sheetName val="용수량(생활용수)"/>
      <sheetName val="DATE"/>
      <sheetName val="변수값"/>
      <sheetName val="중기상차"/>
      <sheetName val="중기터파기"/>
      <sheetName val="직노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기둥"/>
      <sheetName val="저판(버림100)"/>
      <sheetName val="단가 및 재료비"/>
      <sheetName val="역T형"/>
      <sheetName val="가격조사서"/>
      <sheetName val="손익분석"/>
      <sheetName val="연부97-1"/>
      <sheetName val="DATA"/>
      <sheetName val="일위대가(가설)"/>
      <sheetName val="1,2공구원가계산서"/>
      <sheetName val="2공구산출내역"/>
      <sheetName val="1공구산출내역서"/>
      <sheetName val="부서현황"/>
      <sheetName val="SLAB"/>
      <sheetName val="집수정현황"/>
      <sheetName val="인사자료총집계"/>
      <sheetName val="6호기"/>
      <sheetName val="5CHBDC"/>
      <sheetName val="200"/>
      <sheetName val="공통가설"/>
      <sheetName val="도급"/>
      <sheetName val="근로자자료입력"/>
      <sheetName val="우,오수"/>
      <sheetName val="문학간접"/>
      <sheetName val="2.단면가정"/>
      <sheetName val="내역(원안-대안)"/>
      <sheetName val="OPT7"/>
      <sheetName val="공사비총괄"/>
      <sheetName val="본체"/>
      <sheetName val="가도공"/>
      <sheetName val="갑지1"/>
      <sheetName val="대가(표)"/>
      <sheetName val="중기사용료"/>
      <sheetName val="적용노임"/>
      <sheetName val="원가입력"/>
      <sheetName val="총괄-1"/>
      <sheetName val="ENTRY"/>
      <sheetName val="환율"/>
      <sheetName val="도담구내 개소별 명세"/>
      <sheetName val="토공산근"/>
      <sheetName val="DATA 입력란"/>
      <sheetName val="예산명세서"/>
      <sheetName val="충주"/>
      <sheetName val="설계조건"/>
      <sheetName val="Macro1"/>
      <sheetName val="공사비집계"/>
      <sheetName val="설계내역(2000)"/>
      <sheetName val="양성교상행선"/>
      <sheetName val="양성교하행선"/>
      <sheetName val="양성교총괄"/>
      <sheetName val="용늪교종점측교대_x0000_ ӐЀ_x0004__x0000__xdfa0_̠ӴЀF_x0010_[교대토공.XLS]S"/>
      <sheetName val="1차 내역서"/>
      <sheetName val="용늪교종점측교대?_x0009_ӐЀ_x0004_?_xdfa0_̠ӴЀF?_x0010_[교대토공.XLS]"/>
      <sheetName val="용늪교종점측교대?????????_x0009_?ӐЀ?_x0004_??????_xdfa0_̠"/>
      <sheetName val="사다리"/>
      <sheetName val="백호우계수"/>
      <sheetName val="순공사비"/>
      <sheetName val="98수문일위"/>
      <sheetName val="가시설단위수량"/>
      <sheetName val="단위수량"/>
      <sheetName val="공사비총괄표"/>
      <sheetName val="계산중"/>
      <sheetName val="횡배위치"/>
      <sheetName val="공사비증감"/>
      <sheetName val="소업1교"/>
      <sheetName val="COPING"/>
      <sheetName val="데이타"/>
      <sheetName val="DATA 입력부"/>
      <sheetName val="부대비율"/>
      <sheetName val="전기일위대가"/>
      <sheetName val="노무비"/>
      <sheetName val="견적서"/>
      <sheetName val="직접인건비"/>
      <sheetName val="하중계산"/>
      <sheetName val="안정성검토"/>
      <sheetName val="설계기준"/>
      <sheetName val="ETC"/>
      <sheetName val="2000년하반기"/>
      <sheetName val="중기솔뇨"/>
      <sheetName val="노임"/>
      <sheetName val="공통(20-91)"/>
      <sheetName val="샘플표지"/>
      <sheetName val="용늪교종점측교대_x0000__x0009_ӐЀ_x0004__x0000_�̠ӴЀF_x0000__x0010_[교대토공.XLS]"/>
      <sheetName val="이형관중량"/>
      <sheetName val="일위대가(목록)"/>
      <sheetName val="산근(목록)"/>
      <sheetName val="재료비"/>
      <sheetName val="경비"/>
      <sheetName val="대창(장성)"/>
      <sheetName val="대창(함평)-창열"/>
      <sheetName val="일반수량집계_(진주)"/>
      <sheetName val="접속_슬래브"/>
      <sheetName val="총괄-S_(2)"/>
      <sheetName val="슬래브-S_(40)"/>
      <sheetName val="총괄집계1_(3)"/>
      <sheetName val="총괄_(2)"/>
      <sheetName val="슬래브_(40)"/>
      <sheetName val="1m당_(2)"/>
      <sheetName val="용늪교교대토공집계_"/>
      <sheetName val="1_설계조건"/>
      <sheetName val="2_1단면가정"/>
      <sheetName val="2_5하중재하도"/>
      <sheetName val="2_7_전산입력"/>
      <sheetName val="2_7_2_단면력집계"/>
      <sheetName val="2_8_부재력도(극한)"/>
      <sheetName val="2_9_단면검토"/>
      <sheetName val="2_9_2_벽설계"/>
      <sheetName val="2_10주철근_조립도"/>
      <sheetName val="2_11정착장검토"/>
      <sheetName val="2_12_부재력도(허용)"/>
      <sheetName val="예측단가간지"/>
      <sheetName val="관급자재"/>
      <sheetName val="토사(PE)"/>
      <sheetName val="내역서-CCTV"/>
      <sheetName val="노무비단가"/>
      <sheetName val="지수"/>
      <sheetName val="IMPEADENCE MAP 취수장"/>
      <sheetName val="수량산출"/>
      <sheetName val="EACT10"/>
      <sheetName val="설계예산서"/>
      <sheetName val="현장별"/>
      <sheetName val="점상총"/>
      <sheetName val="정암총"/>
      <sheetName val="3련 BOX"/>
      <sheetName val="말뚝설계"/>
      <sheetName val="WORK"/>
      <sheetName val="2.단면가정 "/>
      <sheetName val="집계"/>
      <sheetName val="갑지(추정)"/>
      <sheetName val="인원조직표"/>
      <sheetName val="수목표준대가"/>
      <sheetName val="구조물철거타공정이월"/>
      <sheetName val="2_13_우각부_보강검토"/>
      <sheetName val="2_14_거더계산"/>
      <sheetName val="2_14_3_거더철근량산정"/>
      <sheetName val="2_14_4_사각기둥설계"/>
      <sheetName val="2_15_사용성검토"/>
      <sheetName val="2_16_부력검토"/>
      <sheetName val="표지판_기초수량"/>
      <sheetName val="화심2교(전주_시)"/>
      <sheetName val="끝이없네"/>
      <sheetName val="금액내역서"/>
      <sheetName val="인건비"/>
      <sheetName val="허용전류-IEC"/>
      <sheetName val="허용전류-IEC DATA"/>
      <sheetName val="투입실적"/>
      <sheetName val="중기손료"/>
      <sheetName val="현장관리비내역서"/>
      <sheetName val="교량대비"/>
      <sheetName val="내역서 "/>
      <sheetName val="근로자자료_x0001__x0000_"/>
      <sheetName val="월별자금계획"/>
      <sheetName val="4.전기"/>
      <sheetName val="식재총괄"/>
      <sheetName val="㏐쒫爥쀌출"/>
      <sheetName val="Cat"/>
      <sheetName val="전기2005"/>
      <sheetName val="통신2005"/>
      <sheetName val="1. 설계조건 2.단면가정 3. 하중계산"/>
      <sheetName val="COPING설계"/>
      <sheetName val="화심2교(전주_종)"/>
      <sheetName val="화심2교(함양_시)"/>
      <sheetName val="화심2교(함양_종)"/>
      <sheetName val="민목2교(전주_시)"/>
      <sheetName val="민목2교(전주_종)"/>
      <sheetName val="민목2교(함양_시)"/>
      <sheetName val="민목2교(함양_종)"/>
      <sheetName val="1_line"/>
      <sheetName val="용수개거_내역수량집계표"/>
      <sheetName val="관급(1공구_)"/>
      <sheetName val="표지_(2)"/>
      <sheetName val="표지-1_(2)"/>
      <sheetName val="표지-1_(3)"/>
      <sheetName val="갑_(1)"/>
      <sheetName val="갑지_(2)"/>
      <sheetName val="단가조사서_(업체)"/>
      <sheetName val="갑지_(3)"/>
      <sheetName val="폐수처리장_(기존)"/>
      <sheetName val="갑지_(4)"/>
      <sheetName val="MSG_(2)"/>
      <sheetName val="CABLE_SIZE-3"/>
      <sheetName val="사__업__비__수__지__예__산__서"/>
      <sheetName val="단면_(2)"/>
      <sheetName val="집_계_표"/>
      <sheetName val="자재운반단가일람표"/>
      <sheetName val="오억미만"/>
      <sheetName val="광통신 견적내역서1"/>
      <sheetName val="실행(1)"/>
      <sheetName val="공사내역"/>
      <sheetName val="차액보증"/>
      <sheetName val="일위(토목)"/>
      <sheetName val="다곡2교"/>
      <sheetName val="선급금신청서"/>
      <sheetName val="단가표"/>
      <sheetName val="정공공사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 refreshError="1"/>
      <sheetData sheetId="313" refreshError="1"/>
      <sheetData sheetId="314"/>
      <sheetData sheetId="315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  <sheetName val="내역서"/>
      <sheetName val="양수장구조물총"/>
      <sheetName val="양수장토공총"/>
      <sheetName val="상수도갑지"/>
      <sheetName val="상수도을지"/>
      <sheetName val="점상총"/>
      <sheetName val="정암총"/>
      <sheetName val="재료값"/>
      <sheetName val="교각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  <sheetName val="데이타"/>
      <sheetName val="간접1"/>
      <sheetName val="#REF"/>
      <sheetName val="접지수량"/>
      <sheetName val="sheet1"/>
      <sheetName val="계산서4"/>
      <sheetName val="2000년1차"/>
      <sheetName val="교통대책내역"/>
      <sheetName val="DB"/>
      <sheetName val="산출근거"/>
      <sheetName val="약품공급2"/>
      <sheetName val="99총공사내역서"/>
      <sheetName val="2000전체분"/>
      <sheetName val="공사비증감"/>
      <sheetName val="BID"/>
      <sheetName val="분전반"/>
      <sheetName val="내역서(전기)"/>
      <sheetName val="주안3차A-A"/>
      <sheetName val="문학간접"/>
      <sheetName val="갑지"/>
      <sheetName val="1,2공구원가계산서"/>
      <sheetName val="1공구산출내역서"/>
      <sheetName val="앉음벽 (2)"/>
      <sheetName val="조경일람"/>
      <sheetName val="원가계산서"/>
      <sheetName val="N賃率_職"/>
      <sheetName val="일위대가"/>
      <sheetName val="설계서"/>
      <sheetName val="자재단가"/>
      <sheetName val="N賃率-職"/>
      <sheetName val="조명일위"/>
      <sheetName val="내역서"/>
      <sheetName val="견적조건"/>
      <sheetName val="전체"/>
      <sheetName val="단가일람"/>
      <sheetName val="산근"/>
      <sheetName val="DATE"/>
      <sheetName val="표  지"/>
      <sheetName val="기성내역"/>
      <sheetName val="수목표준대가"/>
      <sheetName val="조경"/>
      <sheetName val="b_balju"/>
      <sheetName val="건축2"/>
      <sheetName val="자재일람"/>
      <sheetName val="전체제잡비"/>
      <sheetName val="건축내역"/>
      <sheetName val="2.1  노무비 평균단가산출"/>
      <sheetName val="상-교대(A1-A2)"/>
      <sheetName val="단가조사-2"/>
      <sheetName val="신호등일위대가"/>
      <sheetName val="기준정보"/>
      <sheetName val="13LPMCC"/>
      <sheetName val="준검 내역서"/>
      <sheetName val="Macro(차단기)"/>
      <sheetName val="교각1"/>
      <sheetName val="G.R300경비"/>
      <sheetName val="4.전기"/>
      <sheetName val="제조노임"/>
      <sheetName val="당진1,2호기전선관설치및접지4차공사내역서-을지"/>
      <sheetName val="예산명세서"/>
      <sheetName val="설계명세서"/>
      <sheetName val="자료입력"/>
      <sheetName val="자재단가비교표"/>
      <sheetName val="도담구내 개소별 명세"/>
      <sheetName val="RE9604"/>
      <sheetName val="결재갑지"/>
      <sheetName val="기본단가표"/>
      <sheetName val="노임단가"/>
      <sheetName val="C1ㅇ"/>
      <sheetName val="실행철강하도"/>
      <sheetName val="전체항목"/>
      <sheetName val="원가총괄"/>
      <sheetName val="전기설계변경"/>
      <sheetName val="Data &amp; Result"/>
      <sheetName val="자산TOTAL"/>
      <sheetName val="현장설명"/>
      <sheetName val="노임"/>
      <sheetName val="전기일위대가"/>
      <sheetName val="공사착공계"/>
      <sheetName val="2공구산출내역"/>
      <sheetName val="총괄내역서"/>
      <sheetName val="조명시설"/>
      <sheetName val="설계예산서"/>
      <sheetName val="예산내역서"/>
      <sheetName val="49단가"/>
      <sheetName val="단위단가"/>
      <sheetName val="점검총괄"/>
      <sheetName val="전체_1설계"/>
      <sheetName val="인부노임"/>
      <sheetName val="EBSDATA"/>
      <sheetName val="공사비총괄"/>
      <sheetName val="일위목록"/>
      <sheetName val="요율"/>
      <sheetName val="검암내역"/>
      <sheetName val="내   역"/>
      <sheetName val="ELEC"/>
      <sheetName val="수량(금호)"/>
      <sheetName val="LD"/>
      <sheetName val="전기일위목록"/>
      <sheetName val="현장관리비참조"/>
      <sheetName val="원가계산서구조조정"/>
      <sheetName val="Total"/>
      <sheetName val="옥내소화전계산서"/>
      <sheetName val="단가조사"/>
      <sheetName val="101동"/>
      <sheetName val="수량산출서"/>
      <sheetName val="시운전연료"/>
      <sheetName val="96노임기준"/>
      <sheetName val="냉천부속동"/>
      <sheetName val="실행기초"/>
      <sheetName val="준공정산"/>
      <sheetName val="집계표"/>
      <sheetName val="제경비"/>
      <sheetName val="토목주소"/>
      <sheetName val="일위대가목록"/>
      <sheetName val="PAY2002"/>
      <sheetName val="봉양~조차장간고하개명(신설)"/>
      <sheetName val="천방교접속"/>
      <sheetName val="대포2교접속"/>
      <sheetName val="조도계산"/>
      <sheetName val="JUCKEYK"/>
      <sheetName val="식재가격"/>
      <sheetName val="식재총괄"/>
      <sheetName val="을"/>
      <sheetName val="품셈TABLE"/>
      <sheetName val="실행내역"/>
      <sheetName val="비탈면보호공수량산출"/>
      <sheetName val="실행대비"/>
      <sheetName val="9GNG운반"/>
      <sheetName val="노무비"/>
      <sheetName val="산수배수"/>
      <sheetName val="손익분석"/>
      <sheetName val="전사 (2)"/>
      <sheetName val="BA (2)"/>
      <sheetName val="CP (2)"/>
      <sheetName val="A갑지"/>
      <sheetName val="경산"/>
      <sheetName val="적용토목"/>
      <sheetName val="물량산출근거-지상층"/>
      <sheetName val="잔수량(작성)"/>
      <sheetName val="자재단가표"/>
      <sheetName val="터파기및재료"/>
      <sheetName val="관로내역원"/>
      <sheetName val="COST"/>
      <sheetName val="플랜트 설치"/>
      <sheetName val="산출기준"/>
      <sheetName val="자동제어"/>
      <sheetName val="프랜트면허"/>
      <sheetName val="401"/>
      <sheetName val="인원계획"/>
      <sheetName val="직공비"/>
      <sheetName val="총괄표"/>
      <sheetName val="도급"/>
      <sheetName val="전기"/>
      <sheetName val="코드표"/>
      <sheetName val="Sheet1 (2)"/>
      <sheetName val="전기2005"/>
      <sheetName val="설계조건"/>
      <sheetName val="TEL"/>
      <sheetName val="22전열"/>
      <sheetName val="자재co"/>
      <sheetName val="2000노임기준"/>
      <sheetName val="직접경비호표"/>
      <sheetName val="입찰안"/>
      <sheetName val="F-Assump"/>
      <sheetName val="제잡비"/>
      <sheetName val="Macro(전선)"/>
      <sheetName val="단가산출"/>
      <sheetName val="4)유동표"/>
      <sheetName val="시중노임단가"/>
      <sheetName val="제작기술지원센터"/>
      <sheetName val="b_balju_cho"/>
      <sheetName val="8.2TON"/>
      <sheetName val="__MAIN"/>
      <sheetName val="Resource2"/>
      <sheetName val="과업별 상세(계산 1)"/>
      <sheetName val="98지급계획"/>
      <sheetName val="견"/>
      <sheetName val="제안서"/>
      <sheetName val="행정표준(1)"/>
      <sheetName val="행정표준(2)"/>
      <sheetName val="Sheet13"/>
      <sheetName val="SILICATE"/>
      <sheetName val="시중노임(공사)"/>
      <sheetName val="내역산출자료"/>
      <sheetName val="1차 내역서"/>
      <sheetName val="하남내역"/>
      <sheetName val="우수관매설및 우수받이"/>
      <sheetName val="토목"/>
      <sheetName val="기흥하도용"/>
      <sheetName val="관리,공감"/>
      <sheetName val="9811"/>
      <sheetName val="대비"/>
      <sheetName val="1단계"/>
      <sheetName val="내역기준"/>
      <sheetName val="환율change"/>
      <sheetName val="회로내역(승인)"/>
      <sheetName val="Baby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CALCULATION"/>
      <sheetName val="적점"/>
      <sheetName val="재료"/>
      <sheetName val="계수시트"/>
      <sheetName val="일위대가목차"/>
      <sheetName val="단가비교표"/>
      <sheetName val="수량명세서"/>
      <sheetName val="확약서"/>
      <sheetName val="1안"/>
      <sheetName val="#2_일위대가목록"/>
      <sheetName val="남양주부대"/>
      <sheetName val="개소별수량산출"/>
      <sheetName val="자금입금"/>
      <sheetName val="1.취수장"/>
      <sheetName val="Sheet15"/>
      <sheetName val="7단가"/>
      <sheetName val="동해title"/>
      <sheetName val="관급자재"/>
      <sheetName val="단가비교"/>
      <sheetName val="급,배기팬"/>
      <sheetName val="Macro2"/>
      <sheetName val="Macro1"/>
      <sheetName val="부대내역"/>
      <sheetName val="중기"/>
      <sheetName val="양식_자재단가조사표"/>
      <sheetName val="통신물량"/>
      <sheetName val="통신대가"/>
      <sheetName val="S0"/>
      <sheetName val="단가대비표"/>
      <sheetName val="관리비비계상"/>
      <sheetName val="평면선형"/>
      <sheetName val="공사비총괄표"/>
      <sheetName val="주택(백만원)"/>
      <sheetName val="주택"/>
      <sheetName val="교각계산"/>
      <sheetName val="현장관리비"/>
      <sheetName val="노무비 "/>
      <sheetName val="수량산출"/>
      <sheetName val="단조-노임"/>
      <sheetName val="입력"/>
      <sheetName val="&lt;--"/>
      <sheetName val="sub"/>
      <sheetName val="수량산출서 (2)"/>
      <sheetName val="암거 제원표"/>
      <sheetName val="노무비 근거"/>
      <sheetName val="터널조도"/>
      <sheetName val="과천MAIN"/>
      <sheetName val="암거단위-1련"/>
      <sheetName val="금액내역서"/>
      <sheetName val="일위대가표"/>
      <sheetName val="철거산출근거"/>
      <sheetName val="교량"/>
      <sheetName val="전선(총)"/>
      <sheetName val="예산조서(전송)"/>
      <sheetName val="전철"/>
      <sheetName val="일위산출근거"/>
      <sheetName val="공정증감대ㅈ표"/>
      <sheetName val="단가"/>
      <sheetName val="1.설계조건"/>
      <sheetName val="일반공사"/>
      <sheetName val="노임단가(08.01)"/>
      <sheetName val="견적내역"/>
      <sheetName val="진주방향"/>
      <sheetName val="마산방향"/>
      <sheetName val="마산방향철근집계"/>
      <sheetName val="기초입력 DATA"/>
      <sheetName val="단가표"/>
      <sheetName val="잡철물"/>
      <sheetName val="분전반계산서(석관)"/>
      <sheetName val="품셈"/>
      <sheetName val="체감식_"/>
      <sheetName val="표__지"/>
      <sheetName val="A LINE"/>
      <sheetName val="AS접수관리"/>
      <sheetName val="제조 경영"/>
      <sheetName val="내역(가지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3"/>
      <sheetName val="단1"/>
      <sheetName val="22내역"/>
      <sheetName val="신축(단위)"/>
      <sheetName val="식재인부"/>
      <sheetName val="인사자료총집계"/>
      <sheetName val="금융비용"/>
      <sheetName val="현장경비"/>
      <sheetName val="토목내역서"/>
      <sheetName val="실행(표지,갑,을)"/>
      <sheetName val="BQ(실행)"/>
      <sheetName val="MOTOR"/>
      <sheetName val="기계실냉난방"/>
      <sheetName val="구조물수량집계표"/>
      <sheetName val="점유현황"/>
      <sheetName val="6PILE  (돌출)"/>
      <sheetName val="견적"/>
      <sheetName val="건축공사"/>
      <sheetName val="전압강하자료"/>
      <sheetName val="코드"/>
      <sheetName val="ABUT수량-A1"/>
      <sheetName val="98비정기소모"/>
      <sheetName val="총계"/>
      <sheetName val="퍼스트"/>
      <sheetName val="자재테이블"/>
      <sheetName val="전신"/>
      <sheetName val="간이설계(4-15)"/>
      <sheetName val="설계서(7)"/>
      <sheetName val="예산서(6)"/>
      <sheetName val="우각부보강"/>
      <sheetName val="재무조건"/>
      <sheetName val="명일작업계획 (3)"/>
      <sheetName val="현장조사"/>
      <sheetName val="실행(1)"/>
      <sheetName val="원가"/>
      <sheetName val="단가조사-1"/>
      <sheetName val="일위CODE"/>
      <sheetName val="설계"/>
      <sheetName val="효성CB 1P기초"/>
      <sheetName val="제수변 수량집계표(보통)"/>
      <sheetName val="EQT-ESTN"/>
      <sheetName val="산출내역서"/>
      <sheetName val="단가대비"/>
      <sheetName val="예산서"/>
      <sheetName val="단중표"/>
      <sheetName val="BH-1 (2)"/>
      <sheetName val="공통가설"/>
      <sheetName val="내역서을"/>
      <sheetName val="실행내역서 "/>
      <sheetName val="토목내역"/>
      <sheetName val="갑지(추정)"/>
      <sheetName val="도근좌표"/>
      <sheetName val="Customer Databas"/>
      <sheetName val="공사비예산서"/>
      <sheetName val="단가조사_2"/>
      <sheetName val="13.노임단가"/>
      <sheetName val="1공구(입찰내역)"/>
      <sheetName val="예산M12A"/>
      <sheetName val="여과지동"/>
      <sheetName val="기초자료"/>
      <sheetName val="설계서(본관)"/>
      <sheetName val="공사개요"/>
      <sheetName val="A 견적"/>
      <sheetName val="설계예시"/>
      <sheetName val="Sheet16"/>
      <sheetName val="설비2차"/>
      <sheetName val="단가 "/>
      <sheetName val="위치조서"/>
      <sheetName val="단위중량"/>
      <sheetName val="장비 (2)"/>
      <sheetName val="정부노임단가"/>
      <sheetName val="인원"/>
      <sheetName val="설비"/>
      <sheetName val="총괄집계표"/>
      <sheetName val="내역(원안-대안)"/>
      <sheetName val="입력창"/>
      <sheetName val="단가조사서"/>
      <sheetName val="전산망"/>
      <sheetName val="장비가동집계표"/>
      <sheetName val="제출내역 (2)"/>
      <sheetName val="상행선"/>
      <sheetName val="전입"/>
      <sheetName val="재료비"/>
      <sheetName val="토공계산서(부체도로)"/>
      <sheetName val="유림총괄"/>
      <sheetName val="1.설계기준"/>
      <sheetName val="원가서"/>
      <sheetName val="물가대비표"/>
      <sheetName val="기초자료입력"/>
      <sheetName val="파일구성"/>
      <sheetName val="아파트건축"/>
      <sheetName val="공사비산출내역"/>
      <sheetName val="한강운반비"/>
      <sheetName val="SUB일위대가(이음)"/>
      <sheetName val="청주(철골발주의뢰서)"/>
      <sheetName val="대비2"/>
      <sheetName val="2"/>
      <sheetName val="wall"/>
      <sheetName val="일반수량총괄"/>
      <sheetName val="재료값"/>
      <sheetName val="기계경비(시간당)"/>
      <sheetName val="시중노임"/>
      <sheetName val="기타#9"/>
      <sheetName val="산식3"/>
      <sheetName val="NEYOK"/>
      <sheetName val="DATA1"/>
      <sheetName val="재료비노무비"/>
      <sheetName val="정리부09"/>
      <sheetName val="지수"/>
      <sheetName val="분뇨"/>
      <sheetName val="오동"/>
      <sheetName val="대조"/>
      <sheetName val="나한"/>
      <sheetName val="5.동별횡주관경"/>
      <sheetName val="전기산출"/>
      <sheetName val="부대대비"/>
      <sheetName val="냉연집계"/>
      <sheetName val="경상직원"/>
      <sheetName val="신규일위대가"/>
      <sheetName val="현관"/>
      <sheetName val="기기리스트"/>
      <sheetName val="인부신상자료"/>
      <sheetName val="자재(원원+원대)"/>
      <sheetName val="제품목록"/>
      <sheetName val="조건표 (2)"/>
      <sheetName val="단가 및 재료비"/>
      <sheetName val="차액보증"/>
      <sheetName val="자재"/>
      <sheetName val="일위"/>
      <sheetName val="지중자재단가"/>
      <sheetName val="MANUFACTORY"/>
      <sheetName val="신리"/>
      <sheetName val="2_1__노무비_평균단가산출"/>
      <sheetName val="준검_내역서"/>
      <sheetName val="G_R300경비"/>
      <sheetName val="판"/>
      <sheetName val="2001년 건설노임"/>
      <sheetName val="CAT_5"/>
      <sheetName val="설계(안)"/>
      <sheetName val="집1"/>
      <sheetName val="안정계산"/>
      <sheetName val="단면검토"/>
      <sheetName val="간접비계산"/>
      <sheetName val="8설7발"/>
      <sheetName val="터널대가"/>
      <sheetName val="48전력선로일위"/>
      <sheetName val="노임단가 (2)"/>
      <sheetName val="노임단가 _2_"/>
      <sheetName val="가시설단위수량"/>
      <sheetName val="SORCE1"/>
      <sheetName val="SHL"/>
      <sheetName val="6호기"/>
      <sheetName val="접속도로1"/>
      <sheetName val="3.판관비명세서"/>
      <sheetName val="D"/>
      <sheetName val="자금수지"/>
      <sheetName val="사업성"/>
      <sheetName val="6월실적"/>
      <sheetName val="EQ-R1"/>
      <sheetName val="편입토지조서"/>
      <sheetName val="내역서1"/>
      <sheetName val="배선DATA"/>
      <sheetName val="공량산출근거서"/>
      <sheetName val="I一般比"/>
      <sheetName val="DATA(광속)"/>
      <sheetName val="SHEET"/>
      <sheetName val="국내조달(통합-1)"/>
      <sheetName val="2.냉난방설비공사"/>
      <sheetName val="7.자동제어공사"/>
      <sheetName val="소업1교"/>
      <sheetName val="MILL"/>
      <sheetName val="체감식_1"/>
      <sheetName val=" 소방공사 산출근거"/>
      <sheetName val="6. 안전관리비"/>
      <sheetName val="LF자재단가"/>
      <sheetName val="토내역"/>
      <sheetName val="전동기"/>
      <sheetName val="PIPE"/>
      <sheetName val="재집"/>
      <sheetName val="직재"/>
      <sheetName val="철근량"/>
      <sheetName val="제수문집계"/>
      <sheetName val="실행내역 "/>
      <sheetName val="소비자가"/>
      <sheetName val="말뚝지지력산정"/>
      <sheetName val="수우미양가(Vlookup)"/>
      <sheetName val="분전함신설"/>
      <sheetName val="접지1종"/>
      <sheetName val="SHEET PILE단가"/>
      <sheetName val="등가관장표"/>
      <sheetName val="일대목차"/>
      <sheetName val="WING3"/>
      <sheetName val="물량산출 (전력간선,전열)"/>
      <sheetName val="Y-WORK"/>
      <sheetName val="ITEM"/>
      <sheetName val="전력"/>
      <sheetName val="건축"/>
      <sheetName val="인건-측정"/>
      <sheetName val="95WBS"/>
      <sheetName val="건설성적"/>
      <sheetName val="비교표"/>
      <sheetName val="INPUTDATA"/>
      <sheetName val="전체수량집계"/>
      <sheetName val="계산표지"/>
      <sheetName val="추가예산"/>
      <sheetName val="환경평가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공사감독위임장 (2)"/>
      <sheetName val="공사감독위임장 (3)"/>
      <sheetName val="감독각서"/>
      <sheetName val="감독각서 (2)"/>
      <sheetName val="감독각서 (3)"/>
      <sheetName val="현장대리인각서"/>
      <sheetName val="예정공정표"/>
      <sheetName val="공사준공계"/>
      <sheetName val="준공검사신청서"/>
      <sheetName val="준공검사원"/>
      <sheetName val="수도증"/>
      <sheetName val="공사준공여비내역서 (3)"/>
      <sheetName val="준공검사보고서"/>
      <sheetName val="준공조서"/>
      <sheetName val="준공관급자재조서"/>
      <sheetName val="준공발생품조서"/>
      <sheetName val="사진첩표지 (2)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(서식 제85호)"/>
      <sheetName val="(서식 제86호)"/>
      <sheetName val="(서식 제87호)"/>
      <sheetName val="서식 제88호"/>
      <sheetName val="(서식 제89호)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조명율표"/>
    </sheetNames>
    <sheetDataSet>
      <sheetData sheetId="0" refreshError="1">
        <row r="15">
          <cell r="B15" t="str">
            <v xml:space="preserve">  서기  1999년   11   월     30  일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1안"/>
      <sheetName val="서부산문화회관"/>
      <sheetName val="총괄집계표"/>
      <sheetName val="내역서"/>
      <sheetName val="갑  지"/>
      <sheetName val="일위단가"/>
      <sheetName val="내역전기"/>
      <sheetName val="총괄메뉴"/>
      <sheetName val="Project Brief"/>
      <sheetName val="약품공급2"/>
      <sheetName val="원가계산서"/>
      <sheetName val="LD"/>
      <sheetName val="101동"/>
      <sheetName val="견적서"/>
      <sheetName val="갑지"/>
      <sheetName val="sheet1"/>
      <sheetName val="중강당 내역"/>
      <sheetName val="총괄내역서"/>
      <sheetName val="지중자재단가"/>
      <sheetName val="공사착공계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세골재  T2 변경 현황"/>
      <sheetName val="상수도갑지"/>
      <sheetName val="상수도을지"/>
      <sheetName val="공정집계"/>
      <sheetName val="내역서1"/>
      <sheetName val="중기사용료산출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데리네이타현황"/>
      <sheetName val="골재산출"/>
      <sheetName val="내역"/>
      <sheetName val="지장물C"/>
      <sheetName val="집계표"/>
      <sheetName val="차수공개요"/>
      <sheetName val="철근량"/>
      <sheetName val="실행대비"/>
      <sheetName val="DATE"/>
      <sheetName val="입찰안"/>
      <sheetName val="guard(mac)"/>
      <sheetName val="DATA"/>
      <sheetName val="BID"/>
      <sheetName val="공동구수량"/>
      <sheetName val="바닥판"/>
      <sheetName val="입력DATA"/>
      <sheetName val="#REF"/>
      <sheetName val="흥양2교토공집계표"/>
      <sheetName val="표지"/>
      <sheetName val="우수받이"/>
      <sheetName val="토목"/>
      <sheetName val="설명서 "/>
      <sheetName val="식생블럭단위수량"/>
      <sheetName val="6PILE  (돌출)"/>
      <sheetName val="97년 추정"/>
      <sheetName val="교각1"/>
      <sheetName val="상시"/>
      <sheetName val="분석"/>
      <sheetName val="Sheet1"/>
      <sheetName val="총수량집계표"/>
      <sheetName val="96정변2"/>
      <sheetName val="뚝토공"/>
      <sheetName val="목차 "/>
      <sheetName val="차수"/>
      <sheetName val="일위대가표"/>
      <sheetName val="일위대가목차"/>
      <sheetName val="인명부"/>
      <sheetName val="물량표"/>
      <sheetName val="당초"/>
      <sheetName val="PIPING"/>
      <sheetName val="#3_일위대가목록"/>
      <sheetName val="#2_일위대가목록"/>
      <sheetName val="추가예산"/>
      <sheetName val="조명율표"/>
      <sheetName val="적용토목"/>
      <sheetName val="실행"/>
      <sheetName val="터파기및재료"/>
      <sheetName val="날개벽"/>
      <sheetName val="말뚝지지력산정"/>
      <sheetName val="대로근거"/>
      <sheetName val="총괄표"/>
      <sheetName val="주beam"/>
      <sheetName val="재료"/>
      <sheetName val="공정코드"/>
      <sheetName val="기계경비(시간당)"/>
      <sheetName val="램머"/>
      <sheetName val="찍기"/>
      <sheetName val="간접1"/>
      <sheetName val="노임"/>
      <sheetName val="일위대가1"/>
      <sheetName val="공사비총괄표"/>
      <sheetName val="수량산출"/>
      <sheetName val="직접공사비"/>
      <sheetName val="I一般比"/>
      <sheetName val="H-PILE수량집계"/>
      <sheetName val="토사(PE)"/>
      <sheetName val="PSCbeam설계"/>
      <sheetName val="신고조서"/>
      <sheetName val="직노"/>
      <sheetName val="내역서"/>
      <sheetName val="1062-X방향 "/>
      <sheetName val="자재단가"/>
      <sheetName val="포장공사"/>
      <sheetName val="각종양식"/>
      <sheetName val="암거단위"/>
      <sheetName val="오동"/>
      <sheetName val="대조"/>
      <sheetName val="나한"/>
      <sheetName val="내역서1999.8최종"/>
      <sheetName val="부대내역"/>
      <sheetName val="입력란"/>
      <sheetName val="97노임단가"/>
      <sheetName val="102역사"/>
      <sheetName val="노임단가"/>
      <sheetName val="중로근거"/>
      <sheetName val="우수내용"/>
      <sheetName val="대림경상68억"/>
      <sheetName val="일위대가9803"/>
      <sheetName val="예산M11A"/>
      <sheetName val="원형1호맨홀토공수량"/>
      <sheetName val="도로경계단위"/>
      <sheetName val="월말"/>
      <sheetName val="4.2유효폭의 계산"/>
      <sheetName val="내역서중"/>
      <sheetName val="INPUT"/>
      <sheetName val="자재단가비교표"/>
      <sheetName val="수량집"/>
      <sheetName val="포장물량집계"/>
      <sheetName val="제경비"/>
      <sheetName val="요율"/>
      <sheetName val="조경일람"/>
      <sheetName val="총괄내역"/>
      <sheetName val="2000년1차"/>
      <sheetName val="2000전체분"/>
      <sheetName val="0506생활권구적"/>
      <sheetName val="3BL공동구 수량"/>
      <sheetName val="지급자재"/>
      <sheetName val="기초자료"/>
      <sheetName val="날개벽수량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난간(수평부)"/>
      <sheetName val="난간(경사부)"/>
      <sheetName val="관지수링(일반관)"/>
      <sheetName val="맨홀뚜껑1.1x1.1 "/>
      <sheetName val="맨홀뚜껑1.85x1.85 "/>
      <sheetName val="맨홀뚜껑0.95x0.95)"/>
      <sheetName val="맨홀뚜껑1.25x1.25"/>
      <sheetName val="맨홀뚜껑1.35x1.35"/>
      <sheetName val="맨홀뚜껑1.95x1.95)"/>
      <sheetName val="맨홀뚜껑2.35x1.85 (2)"/>
      <sheetName val="맨홀뚜껑2.35x1.55"/>
      <sheetName val="사다리"/>
      <sheetName val="STEPIRON"/>
      <sheetName val="관보호공"/>
      <sheetName val="옹벽"/>
      <sheetName val="키보호공"/>
      <sheetName val="지상식소화전"/>
      <sheetName val="관지수판"/>
      <sheetName val="Sheet9"/>
      <sheetName val="Sheet8"/>
      <sheetName val="Sheet7"/>
      <sheetName val="Sheet6"/>
      <sheetName val="Sheet5"/>
      <sheetName val="Sheet4"/>
      <sheetName val="Sheet3"/>
      <sheetName val="조명율표"/>
      <sheetName val="바닥판"/>
      <sheetName val="입력DATA"/>
      <sheetName val="골재산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  <sheetName val="직노"/>
      <sheetName val="청곡지선입력"/>
      <sheetName val="200"/>
      <sheetName val="내역"/>
      <sheetName val="청곡지거입력"/>
      <sheetName val="중기사용료산출근거"/>
      <sheetName val="단가및재료비"/>
      <sheetName val="골재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설명서"/>
      <sheetName val="공사갑"/>
      <sheetName val="설계내역일위"/>
      <sheetName val="수량집계"/>
      <sheetName val="단가대비표"/>
      <sheetName val="중기목록"/>
      <sheetName val="노임"/>
      <sheetName val="중기단가"/>
      <sheetName val="수량산출"/>
      <sheetName val="적용기준"/>
      <sheetName val="교좌장치집계"/>
      <sheetName val="폐기물운반"/>
      <sheetName val="Sheet3"/>
      <sheetName val="철근"/>
      <sheetName val="손익분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25">
          <cell r="D25">
            <v>46920</v>
          </cell>
        </row>
        <row r="26">
          <cell r="D26">
            <v>33270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배선로단전요구 (2)"/>
      <sheetName val="도급예산내역서총괄표"/>
      <sheetName val="설계산출기초"/>
      <sheetName val="공사원가계산서"/>
      <sheetName val="콘센트신설"/>
      <sheetName val="고배선로단전요구"/>
      <sheetName val="공사감독 위임기안"/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감독각서 (2)"/>
      <sheetName val="준공조서"/>
      <sheetName val="공사준공여비내역서"/>
      <sheetName val="공사준공재료비내역서"/>
      <sheetName val="준공발생품조서"/>
      <sheetName val="사진첩표지"/>
      <sheetName val="사진첩외부세로"/>
      <sheetName val="사진첩목차"/>
      <sheetName val="공사사진첩"/>
      <sheetName val="노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사다리"/>
      <sheetName val="부대공Ⅱ"/>
    </sheetNames>
    <sheetDataSet>
      <sheetData sheetId="0"/>
      <sheetData sheetId="1">
        <row r="8">
          <cell r="B8">
            <v>64591</v>
          </cell>
        </row>
      </sheetData>
      <sheetData sheetId="2" refreshError="1"/>
      <sheetData sheetId="3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"/>
      <sheetName val="노임"/>
      <sheetName val="자재단가"/>
      <sheetName val="노임단가"/>
      <sheetName val="토공사"/>
      <sheetName val="콘센트신설"/>
      <sheetName val="자재물량"/>
      <sheetName val="약품공급2"/>
      <sheetName val="200"/>
      <sheetName val="식생블럭단위수량"/>
      <sheetName val="자료입력"/>
      <sheetName val="총(철거)"/>
      <sheetName val="(C)원내역"/>
      <sheetName val="집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"/>
      <sheetName val="단가비교"/>
      <sheetName val="LMEBM005"/>
      <sheetName val="설계예산서"/>
      <sheetName val="자재단가"/>
      <sheetName val="골재산출"/>
      <sheetName val="수량산출서"/>
      <sheetName val="손익분석"/>
      <sheetName val="내역총괄"/>
      <sheetName val="내역총괄2"/>
      <sheetName val="내역총괄3"/>
      <sheetName val="전선 및 전선관"/>
      <sheetName val="노임단가"/>
      <sheetName val="인건비"/>
      <sheetName val="콘센트신설"/>
      <sheetName val="공정코드"/>
      <sheetName val="102역사"/>
      <sheetName val="경비공통"/>
      <sheetName val="조명율표"/>
      <sheetName val="단가비교표_공통1"/>
      <sheetName val="토목수량(공정)"/>
      <sheetName val="내역서(2구역)"/>
      <sheetName val="일반문틀 설치"/>
      <sheetName val="샌딩 에폭시 도장"/>
      <sheetName val="스텐문틀설치"/>
      <sheetName val="자료입력"/>
      <sheetName val="수량산출서 (2)"/>
      <sheetName val="대기업"/>
      <sheetName val="토공사"/>
      <sheetName val="종단계산"/>
      <sheetName val="9GNG운반"/>
      <sheetName val="b_balju_cho"/>
      <sheetName val="SIL98"/>
      <sheetName val="총(철거)"/>
      <sheetName val="DATA"/>
      <sheetName val="갑지"/>
      <sheetName val="노임"/>
      <sheetName val="점검총괄"/>
      <sheetName val="총괄"/>
      <sheetName val="전기2005"/>
      <sheetName val="통신2005"/>
      <sheetName val="견적대비"/>
      <sheetName val="일위CODE"/>
      <sheetName val="#REF"/>
      <sheetName val="총괄표"/>
      <sheetName val="코드일람표"/>
      <sheetName val="지하1층"/>
      <sheetName val="영창26"/>
      <sheetName val="약품공급2"/>
      <sheetName val="건축내역"/>
      <sheetName val="부대공Ⅱ"/>
      <sheetName val="200"/>
      <sheetName val="Y-WORK"/>
      <sheetName val="(C)원내역"/>
      <sheetName val="표지"/>
      <sheetName val="일위대가"/>
      <sheetName val="1,2공구원가계산서"/>
      <sheetName val="1공구산출내역서"/>
      <sheetName val="총물량표"/>
      <sheetName val="정산내역서"/>
      <sheetName val="직노"/>
      <sheetName val="실행내역"/>
      <sheetName val="원가계산서"/>
      <sheetName val="평3"/>
      <sheetName val="자재단가표"/>
      <sheetName val="N賃率-職"/>
      <sheetName val="SLAB&quot;1&quot;"/>
      <sheetName val="총괄내역서"/>
      <sheetName val="COST"/>
      <sheetName val="수량"/>
      <sheetName val="원가"/>
      <sheetName val="집계표"/>
      <sheetName val="내역서"/>
      <sheetName val="설계내역서"/>
      <sheetName val="합천내역"/>
      <sheetName val="7.일위대가"/>
      <sheetName val="입찰보고"/>
      <sheetName val="맨홀수량산출"/>
      <sheetName val="개요"/>
      <sheetName val="CalcuSheet"/>
      <sheetName val="공사설계서"/>
      <sheetName val="공사착공계"/>
      <sheetName val="101동"/>
      <sheetName val="입찰안"/>
      <sheetName val="보호"/>
      <sheetName val="한강운반비"/>
      <sheetName val="층"/>
      <sheetName val="MPS database-Rev0"/>
      <sheetName val="자단"/>
      <sheetName val="퍼스트"/>
      <sheetName val="입상내역"/>
      <sheetName val="총 원가계산"/>
      <sheetName val="내역"/>
      <sheetName val="도급"/>
      <sheetName val="인건비 "/>
      <sheetName val="예산M11A"/>
      <sheetName val="표지 (2)"/>
      <sheetName val="코드표"/>
      <sheetName val="6동"/>
      <sheetName val="INPUT"/>
      <sheetName val="산출근거"/>
      <sheetName val="거푸집물량"/>
      <sheetName val="갑"/>
      <sheetName val="ABUT수량-A1"/>
      <sheetName val="내역_ver1.0"/>
      <sheetName val="CIVIL4"/>
      <sheetName val="세부내역"/>
      <sheetName val="케이블"/>
      <sheetName val="수량산출"/>
      <sheetName val="중기"/>
      <sheetName val="하수처리장"/>
      <sheetName val="NYS"/>
      <sheetName val="Sheet5"/>
      <sheetName val="인공산출"/>
      <sheetName val="단가산출"/>
      <sheetName val="인원계획"/>
      <sheetName val="내역 (2)"/>
      <sheetName val="도"/>
      <sheetName val="설계명세서"/>
      <sheetName val="FAX"/>
      <sheetName val="건축공사"/>
      <sheetName val="재료"/>
      <sheetName val="예산변경사항"/>
      <sheetName val="관포설품"/>
      <sheetName val="율촌법률사무소2내역"/>
      <sheetName val="조명시설"/>
      <sheetName val="부대단위수량"/>
      <sheetName val="내역서 제출"/>
      <sheetName val="DATE"/>
      <sheetName val="가설공사"/>
      <sheetName val="년도별시공"/>
      <sheetName val="sheet1"/>
      <sheetName val="ACUNIT"/>
      <sheetName val="기성철콘(을지)"/>
      <sheetName val="산출"/>
      <sheetName val="케이블및전선관규격표"/>
      <sheetName val="직재"/>
      <sheetName val="코드명"/>
      <sheetName val="인수공규격"/>
      <sheetName val="오억미만"/>
      <sheetName val="전선or케이블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하조서"/>
      <sheetName val="전선 및 전선관"/>
      <sheetName val="노임단가"/>
      <sheetName val="(C)원내역"/>
      <sheetName val="포장공사"/>
      <sheetName val="토공사"/>
      <sheetName val="1.수인터널"/>
      <sheetName val="대림경상68억"/>
      <sheetName val="종단계산"/>
      <sheetName val="단가"/>
      <sheetName val="공정코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  <sheetName val="준검 내역서"/>
      <sheetName val="이티입력"/>
      <sheetName val="상수도갑지"/>
      <sheetName val="상수도을지"/>
      <sheetName val="갑지"/>
      <sheetName val="원가계산"/>
      <sheetName val="집계표"/>
      <sheetName val="설계 내역서"/>
      <sheetName val="일위대가 집계"/>
      <sheetName val="단가비교표"/>
      <sheetName val="노임"/>
      <sheetName val="1,2공구원가계산서"/>
      <sheetName val="1공구산출내역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총괄표"/>
      <sheetName val="제경비산출근거 "/>
      <sheetName val="총괄내역서"/>
      <sheetName val="내역서"/>
      <sheetName val="산출집계"/>
      <sheetName val="적용일위대가"/>
      <sheetName val="산출근거"/>
      <sheetName val="참고내용"/>
      <sheetName val="인건비"/>
      <sheetName val="자재단가"/>
      <sheetName val="(C)원내역"/>
      <sheetName val="전기"/>
      <sheetName val="신우"/>
      <sheetName val="중기일위대가"/>
      <sheetName val="노임단가"/>
      <sheetName val="투찰(하수)"/>
      <sheetName val="대로근거"/>
      <sheetName val="전선 및 전선관"/>
      <sheetName val="시중노임단가"/>
      <sheetName val="토목단가"/>
      <sheetName val="준검 내역서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B6">
            <v>184746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신우"/>
      <sheetName val="Y-WORK"/>
      <sheetName val="인건비"/>
      <sheetName val="대치판정"/>
      <sheetName val="단가조사"/>
      <sheetName val="NAI"/>
      <sheetName val="단"/>
      <sheetName val="연습"/>
      <sheetName val="1.수인터널"/>
      <sheetName val="단양 00 아파트-세부내역"/>
      <sheetName val="wall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합계금액"/>
      <sheetName val="품셈(기초)"/>
      <sheetName val="금액내역서"/>
      <sheetName val="별표내역"/>
      <sheetName val="원가계산서(남측)"/>
      <sheetName val="공통가설(현장검토안)"/>
      <sheetName val="견적서"/>
      <sheetName val="도급"/>
      <sheetName val="총괄-1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자료입력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을지"/>
      <sheetName val="플랜트 설치"/>
      <sheetName val="Ⅴ-2.공종별내역"/>
      <sheetName val="오억미만"/>
      <sheetName val="단중"/>
      <sheetName val="시멘트"/>
      <sheetName val="보차도경계석"/>
      <sheetName val="총물량"/>
      <sheetName val="일위대가"/>
      <sheetName val="2000년1차"/>
      <sheetName val="AABS내역"/>
      <sheetName val="LIST"/>
      <sheetName val="접속도로"/>
      <sheetName val="PUMP"/>
      <sheetName val="VENDOR LIST"/>
      <sheetName val="공통비"/>
      <sheetName val="토목내역서"/>
      <sheetName val="6동"/>
      <sheetName val="경비_원본"/>
      <sheetName val="갑지"/>
      <sheetName val="일위대가목록"/>
      <sheetName val="접속도로1"/>
      <sheetName val="노임"/>
      <sheetName val="sw1"/>
      <sheetName val="NOMUBI"/>
      <sheetName val="접속도로집계"/>
      <sheetName val="실행"/>
      <sheetName val="포장(수량)-관로부"/>
      <sheetName val="품셈"/>
      <sheetName val="자재단가조사표-수목"/>
      <sheetName val="단중표"/>
      <sheetName val="기성내역서표지"/>
      <sheetName val="00상노임"/>
      <sheetName val="인건비"/>
      <sheetName val="건축"/>
      <sheetName val="투찰(하수)"/>
      <sheetName val="부대내역"/>
      <sheetName val="JOIN(2span)"/>
      <sheetName val="값"/>
      <sheetName val="일위"/>
      <sheetName val="참조-(1)"/>
      <sheetName val="내역서"/>
      <sheetName val="NYS"/>
      <sheetName val="#REF"/>
      <sheetName val="표준단면수량(출력안함)"/>
      <sheetName val="공사내역"/>
      <sheetName val="구조물"/>
      <sheetName val="전기"/>
      <sheetName val="교통대책내역"/>
      <sheetName val="원가계산서"/>
      <sheetName val="설계예시"/>
      <sheetName val="일위대가표집계표"/>
      <sheetName val="마감"/>
      <sheetName val="1-1평균터파기고(1)"/>
      <sheetName val="공사개요"/>
      <sheetName val="정부노임"/>
      <sheetName val="200"/>
      <sheetName val="내역"/>
      <sheetName val="프랜트면허"/>
      <sheetName val="별표집계"/>
      <sheetName val="부총"/>
      <sheetName val="표지"/>
      <sheetName val="공종별적용단가"/>
      <sheetName val="설계명세서"/>
      <sheetName val="동원인원"/>
      <sheetName val="평균터파기고(1-2,ASP)"/>
      <sheetName val="국내"/>
      <sheetName val="세부내역"/>
      <sheetName val="전기일위대가"/>
      <sheetName val="단위단가"/>
      <sheetName val="집계표"/>
      <sheetName val="인건-측정"/>
      <sheetName val="부대공(집계)"/>
      <sheetName val="소방"/>
      <sheetName val="guard(mac)"/>
      <sheetName val="에너지요금"/>
      <sheetName val="기초일위"/>
      <sheetName val="예산M2"/>
      <sheetName val="견적의뢰"/>
      <sheetName val="2.품제O호표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토공사"/>
      <sheetName val="정부노임단가"/>
      <sheetName val="우수맨홀공제단위수량"/>
      <sheetName val="수량산출서"/>
      <sheetName val="잡설비내역"/>
      <sheetName val="DATE"/>
      <sheetName val="가시설(TYPE-A)"/>
      <sheetName val="외주비"/>
      <sheetName val="BID"/>
      <sheetName val="대구칠곡5전기"/>
      <sheetName val="Sheet1"/>
      <sheetName val="1월"/>
      <sheetName val="지질조사"/>
      <sheetName val="하수급견적대비"/>
      <sheetName val="관계주식"/>
      <sheetName val="중소기업"/>
      <sheetName val="P.M 별"/>
      <sheetName val="공예을"/>
      <sheetName val="총괄원가계산서"/>
      <sheetName val="SLAB&quot;1&quot;"/>
      <sheetName val="장비별표(오거보링)(Ø400)(12M)"/>
      <sheetName val="명단"/>
      <sheetName val="사다리"/>
      <sheetName val="포장공사"/>
      <sheetName val="부대공Ⅱ"/>
      <sheetName val="원본"/>
      <sheetName val="물량표"/>
      <sheetName val="원가"/>
      <sheetName val="내역_ver1.0"/>
      <sheetName val="밸브설치"/>
      <sheetName val="분수장비시설수량"/>
      <sheetName val="갑지(추정)"/>
      <sheetName val="품목현황"/>
      <sheetName val="노임대가"/>
      <sheetName val="연습"/>
      <sheetName val="노무비"/>
      <sheetName val="품셈목록"/>
      <sheetName val="몰탈재료산출"/>
      <sheetName val="22인공"/>
      <sheetName val="inputdata"/>
      <sheetName val="배수통관(좌)"/>
      <sheetName val="용소리교"/>
      <sheetName val="중기사용료"/>
      <sheetName val="청주(철골발주의뢰서)"/>
      <sheetName val="정공공사"/>
      <sheetName val="1062-X방향 "/>
      <sheetName val="단가 및 재료비"/>
      <sheetName val="금융비용"/>
      <sheetName val="가시설흙막이"/>
      <sheetName val="갑지(요약)"/>
      <sheetName val="대가표(품셈)"/>
      <sheetName val="건축직"/>
      <sheetName val="목차"/>
      <sheetName val="직노"/>
      <sheetName val="잡비"/>
      <sheetName val="6호기"/>
      <sheetName val="터파기및재료"/>
      <sheetName val="자재단가"/>
      <sheetName val="평자재단가"/>
      <sheetName val="품목"/>
      <sheetName val="I一般比"/>
      <sheetName val="직재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Customer Databas"/>
      <sheetName val="총괄표"/>
      <sheetName val="Y-WORK"/>
      <sheetName val="골조시행"/>
      <sheetName val="설 계"/>
      <sheetName val="토공집계표"/>
      <sheetName val="지급자재"/>
      <sheetName val="기계경비(시간당)"/>
      <sheetName val="A3.공사비 검토"/>
      <sheetName val="이자율"/>
      <sheetName val="이익영"/>
      <sheetName val="변경총괄표"/>
      <sheetName val="재공품"/>
      <sheetName val="입력자료(노무비)"/>
      <sheetName val="식재수량표"/>
      <sheetName val="입고장부 (4)"/>
      <sheetName val="1.설계설명서"/>
      <sheetName val="남양내역"/>
      <sheetName val="유림골조"/>
      <sheetName val="설계예산서"/>
      <sheetName val="인건비 "/>
      <sheetName val="견적대비표"/>
      <sheetName val="기본일위"/>
      <sheetName val="견"/>
      <sheetName val="산출(열차무선)"/>
      <sheetName val="산출(역무통신)"/>
      <sheetName val="C3.토목_옹벽"/>
      <sheetName val="A6.샤시등"/>
      <sheetName val="내역조적"/>
      <sheetName val="조명율표"/>
      <sheetName val="최종견"/>
      <sheetName val="제잡비(주공종)"/>
      <sheetName val="2002상반기노임기준"/>
      <sheetName val="비탈면보호공수량산출"/>
      <sheetName val="별표 (1)"/>
      <sheetName val="건축공사"/>
      <sheetName val="제잡비"/>
      <sheetName val="06-BATCH "/>
      <sheetName val="식재일위"/>
      <sheetName val="AP1"/>
      <sheetName val="DATA"/>
      <sheetName val="SG"/>
      <sheetName val="공사비산출내역"/>
      <sheetName val="선수금"/>
      <sheetName val="출자한도"/>
      <sheetName val="MIJIBI"/>
      <sheetName val="MOTOR"/>
      <sheetName val="(C)원내역"/>
      <sheetName val="9-1차이내역"/>
      <sheetName val="SIL98"/>
      <sheetName val="#3_일위대가목록"/>
      <sheetName val="주차구획선수량"/>
      <sheetName val="공주방향"/>
      <sheetName val="골조공사"/>
      <sheetName val="2호맨홀공제수량"/>
      <sheetName val="산출내역서"/>
      <sheetName val="부분별수량산출(조합기초)"/>
      <sheetName val="조명시설"/>
      <sheetName val="공정코드"/>
      <sheetName val="대로근거"/>
      <sheetName val="수량산출서 갑지"/>
      <sheetName val="101동"/>
      <sheetName val="우배수"/>
      <sheetName val="재료"/>
      <sheetName val="자재단가비교표"/>
      <sheetName val="포장복구집계"/>
      <sheetName val="3.3수량집계"/>
      <sheetName val="하조서"/>
      <sheetName val="#3E1_GCR"/>
      <sheetName val="MAIN_TABLE"/>
      <sheetName val="예정공정-전체"/>
      <sheetName val="총공사내역서"/>
      <sheetName val="-배수구조총재료"/>
      <sheetName val="기초자료입력"/>
      <sheetName val="1.취수장"/>
      <sheetName val="현장"/>
      <sheetName val="98지급계획"/>
      <sheetName val="단양 00 아파트-세부내역"/>
      <sheetName val="감가상각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우수받이"/>
      <sheetName val="말뚝지지력산정"/>
      <sheetName val="배수공 시멘트 및 골재량 산출"/>
      <sheetName val="SCH"/>
      <sheetName val="입찰"/>
      <sheetName val="현경"/>
      <sheetName val="관리,공감"/>
      <sheetName val="견적대비"/>
      <sheetName val="준검 내역서"/>
      <sheetName val="빙장비사양"/>
      <sheetName val="장비사양"/>
      <sheetName val="장비가동"/>
      <sheetName val="산출근거"/>
      <sheetName val="개요"/>
      <sheetName val="DB"/>
      <sheetName val="1차증가원가계산"/>
      <sheetName val="수량-77m)"/>
      <sheetName val="BD운반거리"/>
      <sheetName val="개산공사비"/>
      <sheetName val="각종양식"/>
      <sheetName val="BEND LOSS"/>
      <sheetName val="견적을지"/>
      <sheetName val="당초"/>
      <sheetName val="토목노임단가"/>
      <sheetName val="설계내역"/>
      <sheetName val="일위대가1"/>
      <sheetName val="명세서"/>
      <sheetName val="관리비"/>
      <sheetName val="공통부대비"/>
      <sheetName val="품목테이블"/>
      <sheetName val="설계기준"/>
      <sheetName val="견적"/>
      <sheetName val="손익분석"/>
      <sheetName val="총괄내역서"/>
      <sheetName val="Macro(전선)"/>
      <sheetName val="1"/>
      <sheetName val="DATA 입력란"/>
      <sheetName val="3본사"/>
      <sheetName val="기계설비"/>
      <sheetName val="단가대비표"/>
      <sheetName val="REINF."/>
      <sheetName val="LOADS"/>
      <sheetName val="SCHEDULE"/>
      <sheetName val="ELECTRIC"/>
      <sheetName val="퇴직금(울산천상)"/>
      <sheetName val="식생블럭단위수량"/>
      <sheetName val="시중노임단가"/>
      <sheetName val="기본단가표"/>
      <sheetName val="INPUT"/>
      <sheetName val="공사설명서"/>
      <sheetName val="찍기"/>
      <sheetName val="Total"/>
      <sheetName val="대가호표"/>
      <sheetName val="철골"/>
      <sheetName val="토사(PE)"/>
      <sheetName val="지구단위계획"/>
      <sheetName val="BOX전기내역"/>
      <sheetName val="방수"/>
      <sheetName val="2002공임"/>
      <sheetName val="2002자재가격"/>
      <sheetName val="95년12월말"/>
      <sheetName val="입상내역"/>
      <sheetName val="세골재  T2 변경 현황"/>
      <sheetName val="입찰안"/>
      <sheetName val="4.2.1 마루높이 검토"/>
      <sheetName val="내역서(기성청구)"/>
      <sheetName val="99노임기준"/>
      <sheetName val="장비임대료"/>
      <sheetName val="철집"/>
      <sheetName val="WEIGHT"/>
      <sheetName val="산출내역서집계표"/>
      <sheetName val="토공(우물통,기타) "/>
      <sheetName val="cable산출"/>
      <sheetName val="입찰보고"/>
      <sheetName val="토공총괄표"/>
      <sheetName val="노임단가명세표"/>
      <sheetName val="교대(A1)"/>
      <sheetName val="인부노임"/>
      <sheetName val="출력X"/>
      <sheetName val="Baby일위대가"/>
      <sheetName val="교각별철근수량집계표"/>
      <sheetName val="산출표"/>
      <sheetName val="대치판정"/>
      <sheetName val="품셈총괄"/>
      <sheetName val="주관사업"/>
      <sheetName val="전체내역"/>
      <sheetName val="TABLE"/>
      <sheetName val="별표"/>
      <sheetName val="평3"/>
      <sheetName val="데이타"/>
      <sheetName val="1.수인터널"/>
      <sheetName val="현장관리비데이타"/>
      <sheetName val="차액보증"/>
      <sheetName val="저"/>
      <sheetName val="SRC-B3U2"/>
      <sheetName val="토목공사"/>
      <sheetName val="VXXXXX"/>
      <sheetName val="기계경비일람"/>
      <sheetName val="전기단가조사서"/>
      <sheetName val="토적계산서"/>
      <sheetName val="적용토목"/>
      <sheetName val="총집계"/>
      <sheetName val="집계표 (2)"/>
      <sheetName val="VXXXXXXX"/>
      <sheetName val="건축내역서"/>
      <sheetName val="경비일반이윤변경"/>
      <sheetName val="재료변경"/>
      <sheetName val="rate"/>
      <sheetName val="6.이토처리시간"/>
      <sheetName val="별표(1)"/>
      <sheetName val="설계명세"/>
      <sheetName val="노임단가(직종번호 순)"/>
      <sheetName val="설계서"/>
      <sheetName val="품목단가"/>
      <sheetName val="삼보지질"/>
      <sheetName val="사본 - b_balju"/>
      <sheetName val="98수문일위"/>
      <sheetName val="1차설계변경내역"/>
      <sheetName val="단위수량"/>
      <sheetName val="기계경비목록"/>
      <sheetName val="천안IP공장자100노100물량110할증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내역(가지)"/>
      <sheetName val="실행철강하도"/>
      <sheetName val="TB_내역서"/>
      <sheetName val="우주화성공장"/>
      <sheetName val="퇴직공제부금산출근거"/>
      <sheetName val="일위목차"/>
      <sheetName val="성서방향-교대(A2)"/>
      <sheetName val="총괄"/>
      <sheetName val="T13(P68~72,78)"/>
      <sheetName val="기본가정"/>
      <sheetName val="-기성청구내역서.xlsx"/>
      <sheetName val="주요수량증감"/>
      <sheetName val="3.하중산정4.지지력"/>
      <sheetName val="직영2"/>
      <sheetName val="관급"/>
      <sheetName val="설비"/>
      <sheetName val="근로자자료입력"/>
      <sheetName val="참고자료"/>
      <sheetName val="fursys"/>
      <sheetName val="설계내역서"/>
      <sheetName val="수량명세서"/>
      <sheetName val="년도별시공"/>
      <sheetName val="예산명세서"/>
      <sheetName val="건재양식"/>
      <sheetName val="삭제금지단가"/>
      <sheetName val="DANGA"/>
      <sheetName val="Dae_Jiju"/>
      <sheetName val="별첨1"/>
      <sheetName val="산출기초"/>
      <sheetName val="관개"/>
      <sheetName val="실행단가"/>
      <sheetName val="7. 현장관리비 "/>
      <sheetName val="6. 안전관리비"/>
      <sheetName val="단면"/>
      <sheetName val="기성2"/>
      <sheetName val="입력자료"/>
      <sheetName val="건축비목군분류"/>
      <sheetName val="969910( R)"/>
      <sheetName val="연습장소"/>
      <sheetName val="바닥판"/>
      <sheetName val="입력DATA"/>
      <sheetName val="수량산출"/>
      <sheetName val="성과심사(총괄)"/>
      <sheetName val="자단"/>
      <sheetName val="품셈표-환경공사"/>
      <sheetName val="경비공통"/>
      <sheetName val="설계조건"/>
      <sheetName val="말뚝설계"/>
      <sheetName val="노무비집계"/>
      <sheetName val="해평견적"/>
      <sheetName val="Apt내역"/>
      <sheetName val="부대시설"/>
      <sheetName val="DATA1"/>
      <sheetName val="CABLE SIZE-1"/>
      <sheetName val="plan&amp;section of foundation"/>
      <sheetName val="잡철물"/>
      <sheetName val="포장단면별단위수량"/>
      <sheetName val="차수공개요"/>
      <sheetName val="여과지동"/>
      <sheetName val="범용개발순소요비용"/>
      <sheetName val="폐기물"/>
      <sheetName val="요율"/>
      <sheetName val="보호"/>
      <sheetName val="변화치수"/>
      <sheetName val="지수링 단위수량"/>
      <sheetName val="맨홀천공및반구연결거푸집집계"/>
      <sheetName val="오수맨홀평균높이"/>
      <sheetName val="(A)내역서"/>
      <sheetName val="신규일위대가"/>
      <sheetName val="6PILE  (돌출)"/>
      <sheetName val="골재산출"/>
      <sheetName val="내역기준"/>
      <sheetName val="ABUT수량-A1"/>
      <sheetName val="설계변경"/>
      <sheetName val="단가비교표"/>
      <sheetName val="중기근거"/>
      <sheetName val="기계경비"/>
      <sheetName val="영창26"/>
      <sheetName val="2축기둥해석"/>
      <sheetName val="대비"/>
      <sheetName val="각종단가"/>
      <sheetName val="신우"/>
      <sheetName val="APT"/>
      <sheetName val="일위대가(1)"/>
      <sheetName val="기계공사비집계(원안)"/>
      <sheetName val="새공통"/>
      <sheetName val="공사비"/>
      <sheetName val="날개벽(시점좌측)"/>
      <sheetName val="6.일위목록"/>
      <sheetName val="9.단가조사서"/>
      <sheetName val="토공"/>
      <sheetName val="동측급수"/>
      <sheetName val="배수장토목공사비"/>
      <sheetName val="특수조명기구 단가조사서"/>
      <sheetName val="1호맨홀토공"/>
      <sheetName val="내역서1"/>
      <sheetName val="대가목록"/>
      <sheetName val="2공구산출내역"/>
      <sheetName val="장외반출및폐기물 "/>
      <sheetName val="부대단위수량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총수량집계표"/>
      <sheetName val="3.공통공사대비"/>
      <sheetName val="퇴비산출근거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MC-01"/>
      <sheetName val="자재테이블"/>
      <sheetName val="공통(20-91)"/>
      <sheetName val="수량산출(2공구)"/>
      <sheetName val="수량산출 (3공구)"/>
      <sheetName val="총괄집계표"/>
      <sheetName val="설계산출표지"/>
      <sheetName val="하중계산"/>
      <sheetName val="중로근거"/>
      <sheetName val="단가입력창"/>
      <sheetName val="맨홀수량산출"/>
      <sheetName val="단위중량"/>
      <sheetName val="공사품의서"/>
      <sheetName val="노면표시-조"/>
      <sheetName val="종배수관면벽구"/>
      <sheetName val="Sheet1 (2)"/>
      <sheetName val="철근량"/>
      <sheetName val="9GNG운반"/>
      <sheetName val="1공구산출내역서"/>
      <sheetName val="토량산출서"/>
      <sheetName val="전기_x0002__x0000_韈G"/>
      <sheetName val=""/>
      <sheetName val="자재대"/>
      <sheetName val="실행예산"/>
      <sheetName val="품산출서"/>
      <sheetName val="dongia (2)"/>
      <sheetName val="교각1"/>
      <sheetName val="재료집계표"/>
      <sheetName val="신천3호용수로"/>
      <sheetName val="대림경상68억"/>
      <sheetName val="일영수간선"/>
      <sheetName val="대가2(원본)"/>
      <sheetName val="포장공수량집계표"/>
      <sheetName val="제출내역 (2)"/>
      <sheetName val="데리네이타현황"/>
      <sheetName val="대구파크쿨링타워"/>
      <sheetName val="07년12월까지실정산분"/>
      <sheetName val="PACKING을지(5)"/>
      <sheetName val="ɉ_x0000_က㞀"/>
      <sheetName val="단가및재료비"/>
      <sheetName val="10현장조직"/>
      <sheetName val="4.장비손료"/>
      <sheetName val="기성부분내역(한빛-영조)"/>
      <sheetName val="세부내역(한빛-영조)"/>
      <sheetName val="포장재료(1)"/>
      <sheetName val="교통표지판기초자료"/>
      <sheetName val="Major Shareholder"/>
      <sheetName val="노임이"/>
      <sheetName val="일위대가(건축)"/>
      <sheetName val="FILE1"/>
      <sheetName val="준공정산"/>
      <sheetName val="설계명세01"/>
      <sheetName val="15설계GIS"/>
      <sheetName val="SORCE1"/>
      <sheetName val="빌딩 안내"/>
      <sheetName val="지하1층"/>
      <sheetName val="직종단가 (2)"/>
      <sheetName val="붙임2검측감리비"/>
      <sheetName val="FRP산출근거"/>
      <sheetName val="강재단중표"/>
      <sheetName val="설계"/>
      <sheetName val="이름"/>
      <sheetName val="배수관공"/>
      <sheetName val="기존단가 (2)"/>
      <sheetName val="단면가정"/>
      <sheetName val="BOM"/>
      <sheetName val="고분전시관"/>
      <sheetName val="관로토공"/>
      <sheetName val="평야부총"/>
      <sheetName val="2.입력sheet"/>
      <sheetName val="통계연보"/>
      <sheetName val="깨기"/>
      <sheetName val="단면치수"/>
      <sheetName val="조경내역"/>
      <sheetName val="백암비스타내역"/>
      <sheetName val="FACTOR"/>
      <sheetName val="경비단가"/>
      <sheetName val="unit 4"/>
      <sheetName val="단가비교"/>
      <sheetName val="전신환매도율"/>
      <sheetName val="동해묵호1내역"/>
      <sheetName val="열린교실"/>
      <sheetName val="자재코드"/>
      <sheetName val="형틀"/>
      <sheetName val="5.소모재료비"/>
      <sheetName val="기계경비 (2)"/>
      <sheetName val="(직접시공)제경비(인쇄하지마세요)"/>
      <sheetName val="약품공급2"/>
      <sheetName val="종합장비부표"/>
      <sheetName val="폐기물운반"/>
      <sheetName val="토공 total"/>
      <sheetName val="대공종"/>
      <sheetName val="철거산출근거"/>
      <sheetName val="가공2원도"/>
      <sheetName val="작용하중산정"/>
      <sheetName val="오동"/>
      <sheetName val="대조"/>
      <sheetName val="나한"/>
      <sheetName val="개별직종노임단가(2003.9)"/>
      <sheetName val="중기사용료산출근거"/>
      <sheetName val="복갑"/>
      <sheetName val="가시설단위수량"/>
      <sheetName val="2.단면가정3.모델링4.하중"/>
      <sheetName val="기준단가현황"/>
      <sheetName val="공사개요(입력)"/>
      <sheetName val="예산M11A"/>
      <sheetName val="2000년 공정표"/>
      <sheetName val="단가조사서"/>
      <sheetName val="WORK"/>
      <sheetName val="유동표"/>
      <sheetName val="경비"/>
      <sheetName val="골조"/>
      <sheetName val="입력"/>
      <sheetName val="신호등일위대가"/>
      <sheetName val="suk(mac)"/>
      <sheetName val="DAN"/>
      <sheetName val="BT2"/>
      <sheetName val="에너지"/>
      <sheetName val="변경내역서"/>
      <sheetName val="차수"/>
      <sheetName val="실행(1)"/>
      <sheetName val="양식_자재단가조사표"/>
      <sheetName val="산#8"/>
      <sheetName val="JIG"/>
      <sheetName val="TIE-IN"/>
      <sheetName val="NP-총정리"/>
      <sheetName val="공통가설공사"/>
      <sheetName val="1,2공구원가계산서"/>
      <sheetName val="견적대비 견적서"/>
      <sheetName val="아파트"/>
      <sheetName val="220 (2)"/>
      <sheetName val="교수설계"/>
      <sheetName val="음료실행"/>
      <sheetName val="설계명세서(선로)"/>
      <sheetName val="무시"/>
      <sheetName val="5.모델링"/>
      <sheetName val="2F 회의실견적(5_14 일대)"/>
      <sheetName val="가시설"/>
      <sheetName val="L_RPTA05_목록"/>
      <sheetName val="기초자료"/>
      <sheetName val="전체분2회변경"/>
      <sheetName val="초"/>
      <sheetName val="제경비율"/>
      <sheetName val="N賃率-職"/>
      <sheetName val="설계예산서(토목,전기)"/>
      <sheetName val="맨홀조서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용시설내역"/>
      <sheetName val="집"/>
      <sheetName val="1.설계기준"/>
      <sheetName val="1.설계조건"/>
      <sheetName val="보고서"/>
      <sheetName val="정거장"/>
      <sheetName val="교각계산"/>
      <sheetName val="현장관리비"/>
      <sheetName val="8-1"/>
      <sheetName val="분석가정"/>
      <sheetName val="자재"/>
      <sheetName val="예비비계산표"/>
      <sheetName val="물가시세"/>
      <sheetName val="작성"/>
      <sheetName val="실행내역 (2)"/>
      <sheetName val="석축산"/>
      <sheetName val="직접인건비"/>
      <sheetName val="99년하반기"/>
      <sheetName val="참조"/>
      <sheetName val="상시"/>
      <sheetName val="표건"/>
      <sheetName val="심사"/>
      <sheetName val="결재갑지"/>
      <sheetName val="TYPE(B-1)"/>
      <sheetName val="견적조건"/>
      <sheetName val="표지 (2)"/>
      <sheetName val="C_DATA"/>
      <sheetName val="말뚝기초(안정검토)-외측"/>
      <sheetName val="일위(시설)"/>
      <sheetName val="날개벽수량표"/>
      <sheetName val="현장관리비참조"/>
      <sheetName val="실행내역서 "/>
      <sheetName val="기둥(원형)"/>
      <sheetName val="산근"/>
      <sheetName val="공사직종별노임"/>
      <sheetName val="직원자료입력"/>
      <sheetName val="광주운남을"/>
      <sheetName val="총물량표"/>
      <sheetName val="2.단면가정"/>
      <sheetName val="crude.SLAB RE-bar"/>
      <sheetName val="수입"/>
      <sheetName val="경상비"/>
      <sheetName val="전기혼잡제경비(45)"/>
      <sheetName val="스포회원매출"/>
      <sheetName val="비목군분류일위"/>
      <sheetName val="위치조서"/>
      <sheetName val="96정변2"/>
      <sheetName val="노무비산출근거"/>
      <sheetName val="내역서 (2)"/>
      <sheetName val="단가산출"/>
      <sheetName val="품조정율(97-99)"/>
      <sheetName val="공종산출내역서"/>
      <sheetName val="시운전연료"/>
      <sheetName val="변경총괄지(1)"/>
      <sheetName val="회사정보"/>
      <sheetName val="C.S.A"/>
      <sheetName val="품셈(2)"/>
      <sheetName val="SUMMARY(S)"/>
      <sheetName val="편성절차"/>
      <sheetName val="식재"/>
      <sheetName val="시설물"/>
      <sheetName val="식재출력용"/>
      <sheetName val="유지관리"/>
      <sheetName val="PAC"/>
      <sheetName val="자재근거"/>
      <sheetName val="음성방향"/>
      <sheetName val="일위대가(계측기설치)"/>
      <sheetName val="48전력선로일위"/>
      <sheetName val="공량산출서"/>
      <sheetName val="102역사"/>
      <sheetName val="산근(지하COL)"/>
      <sheetName val="아산경희980422"/>
      <sheetName val="유입량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내역서적용수량집계표(가로)"/>
      <sheetName val="접지수량"/>
      <sheetName val="공종별집계표"/>
      <sheetName val="과천MAIN"/>
      <sheetName val="단가목록"/>
      <sheetName val="B"/>
      <sheetName val="사토"/>
      <sheetName val="카렌스센터계량기설치공사"/>
      <sheetName val="3"/>
      <sheetName val="물류최종8월7"/>
      <sheetName val="세대난방"/>
      <sheetName val="을"/>
      <sheetName val="우석문틀"/>
      <sheetName val="SAKUB"/>
      <sheetName val="0226"/>
      <sheetName val="소비자가"/>
      <sheetName val="일위대가집계표"/>
      <sheetName val="INSTR"/>
      <sheetName val="노무비명세서"/>
      <sheetName val="소요자재명세서"/>
      <sheetName val="설계명세서 (장비)"/>
      <sheetName val="U형수로수량TYPE1"/>
      <sheetName val="8.PILE  (돌출)"/>
      <sheetName val="진주방향"/>
      <sheetName val="2.대외공문"/>
      <sheetName val="재"/>
      <sheetName val="마산월령동골조물량변경"/>
      <sheetName val="공문"/>
      <sheetName val="원가계산 (29"/>
      <sheetName val="간지"/>
      <sheetName val="CAT_5"/>
      <sheetName val="98'자재"/>
      <sheetName val="덕전리"/>
      <sheetName val="노임단가 "/>
      <sheetName val="2003년내역"/>
      <sheetName val="LINE1L형0+30."/>
      <sheetName val="기별(종합)"/>
      <sheetName val="예산서"/>
      <sheetName val="차선도색현황"/>
      <sheetName val="ACUNIT"/>
      <sheetName val="공사비투입-데이타"/>
      <sheetName val="TOTAL_BOQ"/>
      <sheetName val="공사원가계산서"/>
      <sheetName val="A-4"/>
      <sheetName val="GAEYO"/>
      <sheetName val="구조물공"/>
      <sheetName val="Balance Sheet(AR)"/>
      <sheetName val="Income Statement(AR)"/>
      <sheetName val="사유서제출현황-2"/>
      <sheetName val="2.1"/>
      <sheetName val="맨홀수량집계"/>
      <sheetName val="직공비"/>
      <sheetName val="단가조사"/>
      <sheetName val="고등학교"/>
      <sheetName val="임대견적서"/>
      <sheetName val="도근좌표"/>
      <sheetName val="중갑지"/>
      <sheetName val="제경비"/>
      <sheetName val="포장연장"/>
      <sheetName val="실행내역(현대)"/>
      <sheetName val="횡배수관토공수량"/>
      <sheetName val="수량산출근거(관급)"/>
      <sheetName val="JUCKEYK"/>
      <sheetName val="중기목록"/>
      <sheetName val="단가산출1"/>
      <sheetName val="기초단가"/>
      <sheetName val="참조자료"/>
      <sheetName val="C1 (2)"/>
      <sheetName val="C지구"/>
      <sheetName val="가정급수관"/>
      <sheetName val="원형1호맨홀토공수량"/>
      <sheetName val="현장경비"/>
      <sheetName val="1호철근량"/>
      <sheetName val="총괄내역"/>
      <sheetName val="투찰내역"/>
      <sheetName val="본사업"/>
      <sheetName val="도장물량산출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미장"/>
      <sheetName val="전선or케이블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공비대비"/>
      <sheetName val="전계가"/>
      <sheetName val="FM"/>
      <sheetName val="공종별내역서"/>
      <sheetName val="식재인부"/>
      <sheetName val="공내역"/>
      <sheetName val="기본단가"/>
      <sheetName val="h-013211-2"/>
      <sheetName val="목록"/>
      <sheetName val="물집"/>
      <sheetName val="방수공사 집계표"/>
      <sheetName val="공장3월 종합"/>
      <sheetName val=" HIT-&gt;HMC 견적(3900)"/>
      <sheetName val="대운산출"/>
      <sheetName val="하천제원"/>
      <sheetName val="Sheet17"/>
      <sheetName val="반기PL"/>
      <sheetName val="기준"/>
      <sheetName val="총 원가계산"/>
      <sheetName val="구분자"/>
      <sheetName val="콘센트신설"/>
      <sheetName val="도"/>
      <sheetName val="노임,재료비"/>
      <sheetName val="공사비집계표"/>
      <sheetName val="잔여세부내역"/>
      <sheetName val="참조 (2)"/>
      <sheetName val="년도별실"/>
      <sheetName val="산3_4"/>
      <sheetName val="M-EQPT-Z"/>
      <sheetName val="piping"/>
      <sheetName val="간접1"/>
      <sheetName val="wall"/>
      <sheetName val="급수관경"/>
      <sheetName val="토지평가조서"/>
      <sheetName val="산출"/>
      <sheetName val="표준지"/>
      <sheetName val="COPING"/>
      <sheetName val="기본DATA"/>
      <sheetName val="기초공"/>
      <sheetName val="반중력식옹벽"/>
      <sheetName val="개별직종노임단가(2007하)"/>
      <sheetName val="표준차도부연장조서-ASP"/>
      <sheetName val="보성조서"/>
      <sheetName val="수주추정"/>
      <sheetName val="총재료집계"/>
      <sheetName val="단가산출2"/>
      <sheetName val="bm-marine"/>
      <sheetName val="예산"/>
      <sheetName val="공종구간"/>
      <sheetName val="E총15"/>
      <sheetName val="현설내역서"/>
      <sheetName val="가도공"/>
      <sheetName val="내역총괄"/>
      <sheetName val="내역총괄2"/>
      <sheetName val="내역총괄3"/>
      <sheetName val="조명일위"/>
      <sheetName val="1.기안지"/>
      <sheetName val="7기초"/>
      <sheetName val="원본(갑지)"/>
      <sheetName val="건축원가"/>
      <sheetName val="전선 및 전선관"/>
      <sheetName val="국도접속 차도부수량"/>
      <sheetName val="수목표준대가"/>
      <sheetName val="Macro(MCC)"/>
      <sheetName val="날개벽(시점좌측_x0005_"/>
      <sheetName val="도급b_balju"/>
      <sheetName val="b_balju"/>
      <sheetName val="적격심사표"/>
      <sheetName val="주요량(96)"/>
      <sheetName val="재고자산명세"/>
      <sheetName val="시설일위"/>
      <sheetName val="산출서"/>
      <sheetName val="간접비계산"/>
      <sheetName val="교통표지판수량집계표"/>
      <sheetName val="토목검측서"/>
      <sheetName val="3월연장근무"/>
      <sheetName val="건축토목내역"/>
      <sheetName val="태안9)3何Ⰰ佖✀訒"/>
      <sheetName val="원가계산서(변경)"/>
      <sheetName val="5.개인보호구지급"/>
      <sheetName val="ITEM"/>
      <sheetName val="일반맨홀수량집계"/>
      <sheetName val="일반맨홀수량집계(A-7 LINE)"/>
      <sheetName val="기계내역"/>
      <sheetName val="총집계표"/>
      <sheetName val="기타#9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상정안건"/>
      <sheetName val="CALCULATION"/>
      <sheetName val="실행(표지,갑,을)"/>
      <sheetName val="BATCH"/>
      <sheetName val="수문일1"/>
      <sheetName val="1호맨홀수량산출"/>
      <sheetName val="6.교좌면보강"/>
      <sheetName val="99년신청"/>
      <sheetName val="용수로단위수량"/>
      <sheetName val="준설량산정표"/>
      <sheetName val="아스콘포장(T=650mm)"/>
      <sheetName val="내역서(총)"/>
      <sheetName val="제작비추산총괄표"/>
      <sheetName val="갑"/>
      <sheetName val="기본사항"/>
      <sheetName val="연부97-1"/>
      <sheetName val="갑지1"/>
      <sheetName val="교육종류"/>
      <sheetName val="조직표"/>
      <sheetName val="토목내역서 (도급단가) (2)"/>
      <sheetName val="토목내역서 (도급단가)"/>
      <sheetName val="2"/>
      <sheetName val="4"/>
      <sheetName val="5"/>
      <sheetName val="6"/>
      <sheetName val="7"/>
      <sheetName val="8"/>
      <sheetName val="차량별운반집계(2월)"/>
      <sheetName val="부대_x0005__x0000__x0000_"/>
      <sheetName val="차량별점검"/>
      <sheetName val="시화점실행"/>
      <sheetName val="Tiepdia"/>
      <sheetName val="가감수량"/>
      <sheetName val="출입통제설비(console 외) (본관동)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신규 품"/>
      <sheetName val="범용개발순_x0001__x0000_頀_xdaf5_"/>
      <sheetName val="CON기초"/>
      <sheetName val="연결관토피(토사)"/>
      <sheetName val="관로(미출력)"/>
      <sheetName val="ɉ"/>
    </sheetNames>
    <sheetDataSet>
      <sheetData sheetId="0">
        <row r="2">
          <cell r="C2" t="str">
            <v>철골공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/>
      <sheetData sheetId="1161" refreshError="1"/>
      <sheetData sheetId="1162"/>
      <sheetData sheetId="1163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>
        <row r="2">
          <cell r="C2" t="str">
            <v>철골공</v>
          </cell>
        </row>
      </sheetData>
      <sheetData sheetId="1178">
        <row r="2">
          <cell r="C2" t="str">
            <v>철골공</v>
          </cell>
        </row>
      </sheetData>
      <sheetData sheetId="1179">
        <row r="2">
          <cell r="C2" t="str">
            <v>철골공</v>
          </cell>
        </row>
      </sheetData>
      <sheetData sheetId="1180">
        <row r="2">
          <cell r="C2" t="str">
            <v>철골공</v>
          </cell>
        </row>
      </sheetData>
      <sheetData sheetId="1181">
        <row r="2">
          <cell r="C2" t="str">
            <v>철골공</v>
          </cell>
        </row>
      </sheetData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>
        <row r="2">
          <cell r="C2" t="str">
            <v>철골공</v>
          </cell>
        </row>
      </sheetData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>
        <row r="2">
          <cell r="C2" t="str">
            <v>철골공</v>
          </cell>
        </row>
      </sheetData>
      <sheetData sheetId="1272">
        <row r="2">
          <cell r="C2" t="str">
            <v>철골공</v>
          </cell>
        </row>
      </sheetData>
      <sheetData sheetId="1273">
        <row r="2">
          <cell r="C2" t="str">
            <v>철골공</v>
          </cell>
        </row>
      </sheetData>
      <sheetData sheetId="1274">
        <row r="2">
          <cell r="C2" t="str">
            <v>철골공</v>
          </cell>
        </row>
      </sheetData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품셈TABLE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하조서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간지"/>
      <sheetName val="속표지"/>
      <sheetName val="WON기타금"/>
      <sheetName val="x기존전기원가"/>
      <sheetName val="보고서1"/>
      <sheetName val="NAI-T금"/>
      <sheetName val="NAI금"/>
      <sheetName val="관급금"/>
      <sheetName val="IL-L"/>
      <sheetName val="IL"/>
      <sheetName val="G-IL-L"/>
      <sheetName val="G-IL"/>
      <sheetName val="EQ-L"/>
      <sheetName val="계따붙이기"/>
      <sheetName val="EQ"/>
      <sheetName val="발파"/>
      <sheetName val="EQ-L80m이상고화"/>
      <sheetName val="EQ80m이상고화"/>
      <sheetName val="EQ80m이상고화2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WON기타"/>
      <sheetName val="보고서2"/>
      <sheetName val="NAI-T"/>
      <sheetName val="NAI"/>
      <sheetName val="관급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1Kumgo기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모르13</v>
          </cell>
          <cell r="B13" t="str">
            <v>모르터</v>
          </cell>
          <cell r="C13" t="str">
            <v>1:3</v>
          </cell>
          <cell r="D13" t="str">
            <v>㎥</v>
          </cell>
          <cell r="E13">
            <v>57270</v>
          </cell>
          <cell r="H13">
            <v>119</v>
          </cell>
          <cell r="I13">
            <v>57270</v>
          </cell>
          <cell r="K13">
            <v>57270</v>
          </cell>
          <cell r="P13" t="str">
            <v>김정헌</v>
          </cell>
        </row>
        <row r="14">
          <cell r="A14" t="str">
            <v>레미22415</v>
          </cell>
          <cell r="B14" t="str">
            <v>레미콘</v>
          </cell>
          <cell r="C14" t="str">
            <v>25- 240-15</v>
          </cell>
          <cell r="D14" t="str">
            <v>㎥</v>
          </cell>
          <cell r="E14">
            <v>45727</v>
          </cell>
          <cell r="F14">
            <v>41</v>
          </cell>
          <cell r="G14">
            <v>45727</v>
          </cell>
          <cell r="H14">
            <v>116</v>
          </cell>
          <cell r="I14">
            <v>46830</v>
          </cell>
          <cell r="K14">
            <v>46830</v>
          </cell>
          <cell r="P14" t="str">
            <v>김정헌</v>
          </cell>
        </row>
        <row r="15">
          <cell r="A15" t="str">
            <v>레미2248</v>
          </cell>
          <cell r="B15" t="str">
            <v>레미콘</v>
          </cell>
          <cell r="C15" t="str">
            <v>25- 240- 8</v>
          </cell>
          <cell r="D15" t="str">
            <v>㎥</v>
          </cell>
          <cell r="E15">
            <v>46830</v>
          </cell>
          <cell r="H15">
            <v>116</v>
          </cell>
          <cell r="I15">
            <v>46830</v>
          </cell>
          <cell r="K15">
            <v>46830</v>
          </cell>
          <cell r="P15" t="str">
            <v>우수(유성제)</v>
          </cell>
        </row>
        <row r="16">
          <cell r="A16" t="str">
            <v>레미228</v>
          </cell>
          <cell r="B16" t="str">
            <v>레미콘</v>
          </cell>
          <cell r="C16" t="str">
            <v>25- 210- 8</v>
          </cell>
          <cell r="D16" t="str">
            <v>㎥</v>
          </cell>
          <cell r="E16">
            <v>46830</v>
          </cell>
          <cell r="H16">
            <v>116</v>
          </cell>
          <cell r="I16">
            <v>46830</v>
          </cell>
          <cell r="K16">
            <v>46830</v>
          </cell>
          <cell r="P16" t="str">
            <v>권광오</v>
          </cell>
        </row>
        <row r="17">
          <cell r="A17" t="str">
            <v>레미2210</v>
          </cell>
          <cell r="B17" t="str">
            <v>레미콘</v>
          </cell>
          <cell r="C17" t="str">
            <v>25- 210- 10</v>
          </cell>
          <cell r="D17" t="str">
            <v>㎥</v>
          </cell>
          <cell r="E17">
            <v>47570</v>
          </cell>
          <cell r="H17">
            <v>116</v>
          </cell>
          <cell r="I17">
            <v>47570</v>
          </cell>
          <cell r="K17">
            <v>47570</v>
          </cell>
          <cell r="P17" t="str">
            <v>최종식</v>
          </cell>
        </row>
        <row r="18">
          <cell r="A18" t="str">
            <v>레미2212</v>
          </cell>
          <cell r="B18" t="str">
            <v>레미콘</v>
          </cell>
          <cell r="C18" t="str">
            <v>25- 210- 12</v>
          </cell>
          <cell r="D18" t="str">
            <v>㎥</v>
          </cell>
          <cell r="E18">
            <v>49230</v>
          </cell>
          <cell r="H18">
            <v>116</v>
          </cell>
          <cell r="I18">
            <v>49230</v>
          </cell>
          <cell r="K18">
            <v>49230</v>
          </cell>
          <cell r="P18" t="str">
            <v>권광오</v>
          </cell>
        </row>
        <row r="19">
          <cell r="A19" t="str">
            <v>레미21812</v>
          </cell>
          <cell r="B19" t="str">
            <v>레미콘</v>
          </cell>
          <cell r="C19" t="str">
            <v>25- 180- 12</v>
          </cell>
          <cell r="D19" t="str">
            <v>㎥</v>
          </cell>
          <cell r="E19">
            <v>39700</v>
          </cell>
          <cell r="F19">
            <v>41</v>
          </cell>
          <cell r="G19">
            <v>39700</v>
          </cell>
          <cell r="H19">
            <v>116</v>
          </cell>
          <cell r="I19">
            <v>49230</v>
          </cell>
          <cell r="K19">
            <v>49230</v>
          </cell>
          <cell r="P19" t="str">
            <v>기전</v>
          </cell>
        </row>
        <row r="20">
          <cell r="A20" t="str">
            <v>레미4218</v>
          </cell>
          <cell r="B20" t="str">
            <v>레미콘</v>
          </cell>
          <cell r="C20" t="str">
            <v>40- 210- 8</v>
          </cell>
          <cell r="D20" t="str">
            <v>㎥</v>
          </cell>
          <cell r="E20">
            <v>41740</v>
          </cell>
          <cell r="H20">
            <v>119</v>
          </cell>
          <cell r="I20">
            <v>41740</v>
          </cell>
          <cell r="K20">
            <v>41740</v>
          </cell>
          <cell r="P20" t="str">
            <v>김영민</v>
          </cell>
        </row>
        <row r="21">
          <cell r="A21" t="str">
            <v>레미418</v>
          </cell>
          <cell r="B21" t="str">
            <v>레미콘</v>
          </cell>
          <cell r="C21" t="str">
            <v>40- 180- 8</v>
          </cell>
          <cell r="D21" t="str">
            <v>㎥</v>
          </cell>
          <cell r="E21">
            <v>41740</v>
          </cell>
          <cell r="H21">
            <v>119</v>
          </cell>
          <cell r="I21">
            <v>41740</v>
          </cell>
          <cell r="K21">
            <v>41740</v>
          </cell>
          <cell r="P21" t="str">
            <v>박광규</v>
          </cell>
        </row>
        <row r="22">
          <cell r="A22" t="str">
            <v>레미4110</v>
          </cell>
          <cell r="B22" t="str">
            <v>레미콘</v>
          </cell>
          <cell r="C22" t="str">
            <v>40- 180- 10</v>
          </cell>
          <cell r="D22" t="str">
            <v>㎥</v>
          </cell>
          <cell r="E22">
            <v>42290</v>
          </cell>
          <cell r="H22">
            <v>119</v>
          </cell>
          <cell r="I22">
            <v>42290</v>
          </cell>
          <cell r="K22">
            <v>42290</v>
          </cell>
          <cell r="P22" t="str">
            <v>최종식</v>
          </cell>
        </row>
        <row r="23">
          <cell r="A23" t="str">
            <v>레미4112</v>
          </cell>
          <cell r="B23" t="str">
            <v>레미콘</v>
          </cell>
          <cell r="C23" t="str">
            <v>40- 180- 12</v>
          </cell>
          <cell r="D23" t="str">
            <v>㎥</v>
          </cell>
          <cell r="E23">
            <v>42620</v>
          </cell>
          <cell r="H23">
            <v>119</v>
          </cell>
          <cell r="I23">
            <v>42620</v>
          </cell>
          <cell r="K23">
            <v>42620</v>
          </cell>
          <cell r="P23" t="str">
            <v>김정헌</v>
          </cell>
        </row>
        <row r="24">
          <cell r="A24" t="str">
            <v>레미4138</v>
          </cell>
          <cell r="B24" t="str">
            <v>레미콘</v>
          </cell>
          <cell r="C24" t="str">
            <v>40- 135- 8</v>
          </cell>
          <cell r="D24" t="str">
            <v>㎥</v>
          </cell>
          <cell r="E24">
            <v>41740</v>
          </cell>
          <cell r="H24">
            <v>119</v>
          </cell>
          <cell r="I24">
            <v>41740</v>
          </cell>
          <cell r="K24">
            <v>41740</v>
          </cell>
          <cell r="P24" t="str">
            <v>토목구조부</v>
          </cell>
        </row>
        <row r="25">
          <cell r="A25" t="str">
            <v>원봉20</v>
          </cell>
          <cell r="B25" t="str">
            <v>원형봉강</v>
          </cell>
          <cell r="C25" t="str">
            <v>20㎜</v>
          </cell>
          <cell r="D25" t="str">
            <v>kg</v>
          </cell>
          <cell r="E25">
            <v>400</v>
          </cell>
          <cell r="H25">
            <v>42</v>
          </cell>
          <cell r="I25">
            <v>400</v>
          </cell>
          <cell r="K25">
            <v>400</v>
          </cell>
          <cell r="L25" t="str">
            <v>0.65kg/m</v>
          </cell>
          <cell r="P25" t="str">
            <v>최종식</v>
          </cell>
        </row>
        <row r="26">
          <cell r="A26" t="str">
            <v>원봉16</v>
          </cell>
          <cell r="B26" t="str">
            <v>원형봉강</v>
          </cell>
          <cell r="C26" t="str">
            <v>16㎜</v>
          </cell>
          <cell r="D26" t="str">
            <v>kg</v>
          </cell>
          <cell r="E26">
            <v>400</v>
          </cell>
          <cell r="H26">
            <v>42</v>
          </cell>
          <cell r="I26">
            <v>400</v>
          </cell>
          <cell r="K26">
            <v>400</v>
          </cell>
          <cell r="L26" t="str">
            <v>2.25kg/m</v>
          </cell>
          <cell r="P26" t="str">
            <v>김정헌</v>
          </cell>
        </row>
        <row r="27">
          <cell r="A27" t="str">
            <v>원봉10</v>
          </cell>
          <cell r="B27" t="str">
            <v>원형봉강</v>
          </cell>
          <cell r="C27" t="str">
            <v>10㎜</v>
          </cell>
          <cell r="D27" t="str">
            <v>kg</v>
          </cell>
          <cell r="E27">
            <v>400</v>
          </cell>
          <cell r="H27">
            <v>42</v>
          </cell>
          <cell r="I27">
            <v>400</v>
          </cell>
          <cell r="K27">
            <v>400</v>
          </cell>
          <cell r="L27" t="str">
            <v>0.65kg/m</v>
          </cell>
          <cell r="P27" t="str">
            <v>최종식</v>
          </cell>
        </row>
        <row r="28">
          <cell r="A28" t="str">
            <v>이철19</v>
          </cell>
          <cell r="B28" t="str">
            <v>이형철근</v>
          </cell>
          <cell r="C28" t="str">
            <v>19㎜</v>
          </cell>
          <cell r="D28" t="str">
            <v>kg</v>
          </cell>
          <cell r="E28">
            <v>380.4</v>
          </cell>
          <cell r="H28">
            <v>43</v>
          </cell>
          <cell r="I28">
            <v>380.4</v>
          </cell>
          <cell r="K28">
            <v>380.4</v>
          </cell>
          <cell r="L28" t="str">
            <v>1.56kg/m</v>
          </cell>
          <cell r="P28" t="str">
            <v>박광규</v>
          </cell>
        </row>
        <row r="29">
          <cell r="A29" t="str">
            <v>원철16t</v>
          </cell>
          <cell r="B29" t="str">
            <v>원형철근</v>
          </cell>
          <cell r="C29" t="str">
            <v>16㎜</v>
          </cell>
          <cell r="D29" t="str">
            <v>ton</v>
          </cell>
          <cell r="E29">
            <v>400000</v>
          </cell>
          <cell r="H29">
            <v>42</v>
          </cell>
          <cell r="I29">
            <v>400000</v>
          </cell>
          <cell r="K29">
            <v>400000</v>
          </cell>
          <cell r="P29" t="str">
            <v>김정헌</v>
          </cell>
        </row>
        <row r="30">
          <cell r="A30" t="str">
            <v>이철25t</v>
          </cell>
          <cell r="B30" t="str">
            <v>이형철근</v>
          </cell>
          <cell r="C30" t="str">
            <v>25㎜</v>
          </cell>
          <cell r="D30" t="str">
            <v>ton</v>
          </cell>
          <cell r="E30">
            <v>380400</v>
          </cell>
          <cell r="H30">
            <v>43</v>
          </cell>
          <cell r="I30">
            <v>380400</v>
          </cell>
          <cell r="K30">
            <v>380400</v>
          </cell>
          <cell r="P30" t="str">
            <v>토목구조부</v>
          </cell>
        </row>
        <row r="31">
          <cell r="A31" t="str">
            <v>이철22t</v>
          </cell>
          <cell r="B31" t="str">
            <v>이형철근</v>
          </cell>
          <cell r="C31" t="str">
            <v>22㎜</v>
          </cell>
          <cell r="D31" t="str">
            <v>ton</v>
          </cell>
          <cell r="E31">
            <v>319100</v>
          </cell>
          <cell r="F31">
            <v>83</v>
          </cell>
          <cell r="G31">
            <v>319100</v>
          </cell>
          <cell r="H31">
            <v>43</v>
          </cell>
          <cell r="I31">
            <v>380400</v>
          </cell>
          <cell r="K31">
            <v>380400</v>
          </cell>
          <cell r="P31" t="str">
            <v>토목구조부</v>
          </cell>
        </row>
        <row r="32">
          <cell r="A32" t="str">
            <v>이철19t</v>
          </cell>
          <cell r="B32" t="str">
            <v>이형철근</v>
          </cell>
          <cell r="C32" t="str">
            <v>19㎜</v>
          </cell>
          <cell r="D32" t="str">
            <v>ton</v>
          </cell>
          <cell r="E32">
            <v>319100</v>
          </cell>
          <cell r="F32">
            <v>83</v>
          </cell>
          <cell r="G32">
            <v>319100</v>
          </cell>
          <cell r="H32">
            <v>43</v>
          </cell>
          <cell r="I32">
            <v>380400</v>
          </cell>
          <cell r="K32">
            <v>380400</v>
          </cell>
          <cell r="P32" t="str">
            <v>박광규</v>
          </cell>
        </row>
        <row r="33">
          <cell r="A33" t="str">
            <v>이철10t</v>
          </cell>
          <cell r="B33" t="str">
            <v>이형철근</v>
          </cell>
          <cell r="C33" t="str">
            <v>10㎜</v>
          </cell>
          <cell r="D33" t="str">
            <v>ton</v>
          </cell>
          <cell r="E33">
            <v>328600</v>
          </cell>
          <cell r="F33">
            <v>83</v>
          </cell>
          <cell r="G33">
            <v>328600</v>
          </cell>
          <cell r="H33">
            <v>43</v>
          </cell>
          <cell r="I33">
            <v>385900</v>
          </cell>
          <cell r="K33">
            <v>385900</v>
          </cell>
          <cell r="P33" t="str">
            <v>기전</v>
          </cell>
        </row>
        <row r="34">
          <cell r="A34" t="str">
            <v>판재미송</v>
          </cell>
          <cell r="B34" t="str">
            <v>판재</v>
          </cell>
          <cell r="C34" t="str">
            <v>미송</v>
          </cell>
          <cell r="D34" t="str">
            <v>㎥</v>
          </cell>
          <cell r="E34">
            <v>320000</v>
          </cell>
          <cell r="I34">
            <v>320000</v>
          </cell>
          <cell r="K34">
            <v>320000</v>
          </cell>
          <cell r="P34" t="str">
            <v>권광오</v>
          </cell>
        </row>
        <row r="35">
          <cell r="A35" t="str">
            <v>판재미송재</v>
          </cell>
          <cell r="B35" t="str">
            <v>판재</v>
          </cell>
          <cell r="C35" t="str">
            <v>미송</v>
          </cell>
          <cell r="D35" t="str">
            <v>재</v>
          </cell>
          <cell r="E35">
            <v>1000</v>
          </cell>
          <cell r="H35">
            <v>140</v>
          </cell>
          <cell r="I35">
            <v>1000</v>
          </cell>
          <cell r="P35" t="str">
            <v>기전</v>
          </cell>
        </row>
        <row r="36">
          <cell r="A36" t="str">
            <v>각재육송재</v>
          </cell>
          <cell r="B36" t="str">
            <v>각재</v>
          </cell>
          <cell r="C36" t="str">
            <v>육송</v>
          </cell>
          <cell r="D36" t="str">
            <v>재</v>
          </cell>
          <cell r="E36">
            <v>899.9</v>
          </cell>
          <cell r="I36">
            <v>899.9</v>
          </cell>
          <cell r="K36">
            <v>899.9</v>
          </cell>
          <cell r="P36" t="str">
            <v>권광오</v>
          </cell>
        </row>
        <row r="37">
          <cell r="A37" t="str">
            <v>각재라왕재</v>
          </cell>
          <cell r="B37" t="str">
            <v>각재</v>
          </cell>
          <cell r="C37" t="str">
            <v>라왕</v>
          </cell>
          <cell r="D37" t="str">
            <v>재</v>
          </cell>
          <cell r="E37">
            <v>1909</v>
          </cell>
          <cell r="H37">
            <v>139</v>
          </cell>
          <cell r="I37">
            <v>1909</v>
          </cell>
          <cell r="P37" t="str">
            <v>기전</v>
          </cell>
        </row>
        <row r="38">
          <cell r="A38" t="str">
            <v>각재미송</v>
          </cell>
          <cell r="B38" t="str">
            <v>각재</v>
          </cell>
          <cell r="C38" t="str">
            <v>미송</v>
          </cell>
          <cell r="D38" t="str">
            <v>㎥</v>
          </cell>
          <cell r="E38">
            <v>272250</v>
          </cell>
          <cell r="H38">
            <v>139</v>
          </cell>
          <cell r="I38">
            <v>272250</v>
          </cell>
          <cell r="P38" t="str">
            <v>기전</v>
          </cell>
        </row>
        <row r="39">
          <cell r="A39" t="str">
            <v>각재외송</v>
          </cell>
          <cell r="B39" t="str">
            <v>각재</v>
          </cell>
          <cell r="C39" t="str">
            <v>외송(거푸집용)</v>
          </cell>
          <cell r="D39" t="str">
            <v>㎥</v>
          </cell>
          <cell r="E39">
            <v>233590</v>
          </cell>
          <cell r="F39">
            <v>317</v>
          </cell>
          <cell r="G39">
            <v>233590</v>
          </cell>
          <cell r="H39">
            <v>139</v>
          </cell>
          <cell r="I39">
            <v>254491</v>
          </cell>
          <cell r="P39" t="str">
            <v>조경설계실</v>
          </cell>
        </row>
        <row r="40">
          <cell r="A40" t="str">
            <v>각재미송재</v>
          </cell>
          <cell r="B40" t="str">
            <v>각재</v>
          </cell>
          <cell r="C40" t="str">
            <v>미송</v>
          </cell>
          <cell r="D40" t="str">
            <v>재</v>
          </cell>
          <cell r="E40">
            <v>1090.9000000000001</v>
          </cell>
          <cell r="H40">
            <v>139</v>
          </cell>
          <cell r="I40">
            <v>1090.9000000000001</v>
          </cell>
          <cell r="P40" t="str">
            <v>조경설계실</v>
          </cell>
        </row>
        <row r="41">
          <cell r="A41" t="str">
            <v>원목육송재</v>
          </cell>
          <cell r="B41" t="str">
            <v>원목</v>
          </cell>
          <cell r="C41" t="str">
            <v>육송</v>
          </cell>
          <cell r="D41" t="str">
            <v>재</v>
          </cell>
          <cell r="E41">
            <v>950</v>
          </cell>
          <cell r="H41">
            <v>139</v>
          </cell>
          <cell r="I41">
            <v>950</v>
          </cell>
          <cell r="P41" t="str">
            <v>조경설계실</v>
          </cell>
        </row>
        <row r="42">
          <cell r="A42" t="str">
            <v>합판 3</v>
          </cell>
          <cell r="B42" t="str">
            <v>합판</v>
          </cell>
          <cell r="C42" t="str">
            <v>2.7mm,일반</v>
          </cell>
          <cell r="D42" t="str">
            <v>㎡</v>
          </cell>
          <cell r="E42">
            <v>1932.1338002656682</v>
          </cell>
          <cell r="H42">
            <v>449</v>
          </cell>
          <cell r="I42">
            <v>1932.1338002656682</v>
          </cell>
          <cell r="K42">
            <v>1932.1338002656682</v>
          </cell>
          <cell r="P42" t="str">
            <v>권광오</v>
          </cell>
        </row>
        <row r="43">
          <cell r="A43" t="str">
            <v>합판 4</v>
          </cell>
          <cell r="B43" t="str">
            <v>합판</v>
          </cell>
          <cell r="C43" t="str">
            <v>4.8mm,일반</v>
          </cell>
          <cell r="D43" t="str">
            <v>㎡</v>
          </cell>
          <cell r="E43">
            <v>6400</v>
          </cell>
          <cell r="H43">
            <v>449</v>
          </cell>
          <cell r="I43">
            <v>6400</v>
          </cell>
          <cell r="K43">
            <v>6400</v>
          </cell>
          <cell r="P43" t="str">
            <v>기전</v>
          </cell>
        </row>
        <row r="44">
          <cell r="A44" t="str">
            <v>못10</v>
          </cell>
          <cell r="B44" t="str">
            <v>못</v>
          </cell>
          <cell r="C44" t="str">
            <v>100</v>
          </cell>
          <cell r="D44" t="str">
            <v>kg</v>
          </cell>
          <cell r="E44">
            <v>628</v>
          </cell>
          <cell r="H44">
            <v>70</v>
          </cell>
          <cell r="I44">
            <v>628</v>
          </cell>
          <cell r="P44" t="str">
            <v>권광오</v>
          </cell>
        </row>
        <row r="45">
          <cell r="A45" t="str">
            <v>못5</v>
          </cell>
          <cell r="B45" t="str">
            <v>못</v>
          </cell>
          <cell r="C45" t="str">
            <v>N 50</v>
          </cell>
          <cell r="D45" t="str">
            <v>kg</v>
          </cell>
          <cell r="E45">
            <v>528</v>
          </cell>
          <cell r="F45">
            <v>313</v>
          </cell>
          <cell r="G45">
            <v>528</v>
          </cell>
          <cell r="H45">
            <v>70</v>
          </cell>
          <cell r="I45">
            <v>628</v>
          </cell>
          <cell r="P45" t="str">
            <v>기전</v>
          </cell>
        </row>
        <row r="46">
          <cell r="A46" t="str">
            <v>박리수목</v>
          </cell>
          <cell r="B46" t="str">
            <v>박리제(SIKA FORM OIL)</v>
          </cell>
          <cell r="C46" t="str">
            <v>수성목재용</v>
          </cell>
          <cell r="D46" t="str">
            <v>ℓ</v>
          </cell>
          <cell r="E46">
            <v>750</v>
          </cell>
          <cell r="H46">
            <v>147</v>
          </cell>
          <cell r="I46">
            <v>750</v>
          </cell>
          <cell r="P46" t="str">
            <v>기전</v>
          </cell>
        </row>
        <row r="47">
          <cell r="A47" t="str">
            <v>세퍼20</v>
          </cell>
          <cell r="B47" t="str">
            <v>세퍼레이터</v>
          </cell>
          <cell r="C47">
            <v>200</v>
          </cell>
          <cell r="D47" t="str">
            <v>개</v>
          </cell>
          <cell r="E47">
            <v>21</v>
          </cell>
          <cell r="H47">
            <v>152</v>
          </cell>
          <cell r="I47">
            <v>21</v>
          </cell>
          <cell r="P47" t="str">
            <v>기전</v>
          </cell>
        </row>
        <row r="48">
          <cell r="A48" t="str">
            <v>스페80벽</v>
          </cell>
          <cell r="B48" t="str">
            <v>스페이서</v>
          </cell>
          <cell r="C48" t="str">
            <v>프라스틱,80mm,기둥옹벽용</v>
          </cell>
          <cell r="D48" t="str">
            <v>개</v>
          </cell>
          <cell r="E48">
            <v>70</v>
          </cell>
          <cell r="H48">
            <v>152</v>
          </cell>
          <cell r="I48">
            <v>70</v>
          </cell>
          <cell r="K48">
            <v>70</v>
          </cell>
          <cell r="P48" t="str">
            <v>권광오</v>
          </cell>
        </row>
        <row r="49">
          <cell r="A49" t="str">
            <v>스페80슬</v>
          </cell>
          <cell r="B49" t="str">
            <v>스페이서</v>
          </cell>
          <cell r="C49" t="str">
            <v>프라스틱,80mm,슬라브용</v>
          </cell>
          <cell r="D49" t="str">
            <v>개</v>
          </cell>
          <cell r="E49">
            <v>24</v>
          </cell>
          <cell r="H49">
            <v>152</v>
          </cell>
          <cell r="I49">
            <v>24</v>
          </cell>
          <cell r="K49">
            <v>24</v>
          </cell>
          <cell r="P49" t="str">
            <v>권광오</v>
          </cell>
        </row>
        <row r="50">
          <cell r="A50" t="str">
            <v>용접K4</v>
          </cell>
          <cell r="B50" t="str">
            <v>용접봉</v>
          </cell>
          <cell r="C50" t="str">
            <v>KSE 4313 , 3.2mm</v>
          </cell>
          <cell r="D50" t="str">
            <v>kg</v>
          </cell>
          <cell r="E50">
            <v>1090</v>
          </cell>
          <cell r="F50">
            <v>260</v>
          </cell>
          <cell r="G50">
            <v>1090</v>
          </cell>
          <cell r="H50">
            <v>1063</v>
          </cell>
          <cell r="I50">
            <v>1240</v>
          </cell>
          <cell r="P50" t="str">
            <v>권광오</v>
          </cell>
        </row>
        <row r="51">
          <cell r="A51" t="str">
            <v>용접AE</v>
          </cell>
          <cell r="B51" t="str">
            <v>용접봉</v>
          </cell>
          <cell r="C51" t="str">
            <v>AWSE E309-16, 3.2mm</v>
          </cell>
          <cell r="D51" t="str">
            <v>kg</v>
          </cell>
          <cell r="E51">
            <v>8330</v>
          </cell>
          <cell r="H51">
            <v>1064</v>
          </cell>
          <cell r="I51">
            <v>8330</v>
          </cell>
          <cell r="P51" t="str">
            <v>권광오</v>
          </cell>
        </row>
        <row r="52">
          <cell r="A52" t="str">
            <v>P용접봉</v>
          </cell>
          <cell r="B52" t="str">
            <v>PVC 용접봉</v>
          </cell>
          <cell r="C52" t="str">
            <v>Φ3.2mm</v>
          </cell>
          <cell r="D52" t="str">
            <v>kg</v>
          </cell>
          <cell r="E52">
            <v>4000</v>
          </cell>
          <cell r="I52">
            <v>4000</v>
          </cell>
          <cell r="J52">
            <v>751</v>
          </cell>
          <cell r="K52">
            <v>4000</v>
          </cell>
          <cell r="P52" t="str">
            <v>최종식</v>
          </cell>
        </row>
        <row r="53">
          <cell r="A53" t="str">
            <v>S용접봉</v>
          </cell>
          <cell r="B53" t="str">
            <v>SHEET 용접봉</v>
          </cell>
          <cell r="C53" t="str">
            <v>Φ3.0mm</v>
          </cell>
          <cell r="D53" t="str">
            <v>m</v>
          </cell>
          <cell r="E53">
            <v>500</v>
          </cell>
          <cell r="L53">
            <v>500</v>
          </cell>
          <cell r="M53">
            <v>500</v>
          </cell>
          <cell r="P53" t="str">
            <v>김응원</v>
          </cell>
        </row>
        <row r="54">
          <cell r="A54" t="str">
            <v>산소60</v>
          </cell>
          <cell r="B54" t="str">
            <v>산소</v>
          </cell>
          <cell r="C54" t="str">
            <v>6,000ℓ/병</v>
          </cell>
          <cell r="D54" t="str">
            <v>ℓ</v>
          </cell>
          <cell r="E54">
            <v>1.3</v>
          </cell>
          <cell r="H54">
            <v>1143</v>
          </cell>
          <cell r="I54">
            <v>1.3</v>
          </cell>
          <cell r="K54">
            <v>1.3</v>
          </cell>
          <cell r="P54" t="str">
            <v>권광오</v>
          </cell>
        </row>
        <row r="55">
          <cell r="A55" t="str">
            <v>아틸9용</v>
          </cell>
          <cell r="B55" t="str">
            <v>아세틸렌</v>
          </cell>
          <cell r="C55" t="str">
            <v>98%( 용접용 )</v>
          </cell>
          <cell r="D55" t="str">
            <v>kg</v>
          </cell>
          <cell r="E55">
            <v>6000</v>
          </cell>
          <cell r="I55">
            <v>6000</v>
          </cell>
          <cell r="K55">
            <v>6000</v>
          </cell>
          <cell r="P55" t="str">
            <v>권광오</v>
          </cell>
        </row>
        <row r="56">
          <cell r="A56" t="str">
            <v>유지공업</v>
          </cell>
          <cell r="B56" t="str">
            <v>유지</v>
          </cell>
          <cell r="C56" t="str">
            <v>공업용</v>
          </cell>
          <cell r="D56" t="str">
            <v>ℓ</v>
          </cell>
          <cell r="E56">
            <v>300</v>
          </cell>
          <cell r="I56">
            <v>300</v>
          </cell>
          <cell r="K56">
            <v>300</v>
          </cell>
          <cell r="P56" t="str">
            <v>권광오</v>
          </cell>
        </row>
        <row r="57">
          <cell r="A57" t="str">
            <v>볼트20</v>
          </cell>
          <cell r="B57" t="str">
            <v>볼트</v>
          </cell>
          <cell r="C57" t="str">
            <v>20</v>
          </cell>
          <cell r="D57" t="str">
            <v>개</v>
          </cell>
          <cell r="E57">
            <v>78</v>
          </cell>
          <cell r="I57">
            <v>78</v>
          </cell>
          <cell r="K57">
            <v>78</v>
          </cell>
          <cell r="P57" t="str">
            <v>권광오</v>
          </cell>
        </row>
        <row r="58">
          <cell r="A58" t="str">
            <v>시벽1표</v>
          </cell>
          <cell r="B58" t="str">
            <v>시멘트 벽돌</v>
          </cell>
          <cell r="C58" t="str">
            <v>19x9x5.7( 표준형 )</v>
          </cell>
          <cell r="D58" t="str">
            <v>매</v>
          </cell>
          <cell r="E58">
            <v>49</v>
          </cell>
          <cell r="H58">
            <v>282</v>
          </cell>
          <cell r="I58">
            <v>49</v>
          </cell>
          <cell r="K58">
            <v>49</v>
          </cell>
          <cell r="P58" t="str">
            <v>최종식</v>
          </cell>
        </row>
        <row r="59">
          <cell r="A59" t="str">
            <v>적벽1표</v>
          </cell>
          <cell r="B59" t="str">
            <v>적벽돌</v>
          </cell>
          <cell r="C59" t="str">
            <v>19x9x5.7( 표준형 )</v>
          </cell>
          <cell r="D59" t="str">
            <v>매</v>
          </cell>
          <cell r="E59">
            <v>200</v>
          </cell>
          <cell r="F59">
            <v>326</v>
          </cell>
          <cell r="G59">
            <v>200</v>
          </cell>
          <cell r="H59">
            <v>282</v>
          </cell>
          <cell r="I59">
            <v>250</v>
          </cell>
          <cell r="K59">
            <v>200</v>
          </cell>
          <cell r="P59" t="str">
            <v>기전</v>
          </cell>
        </row>
        <row r="60">
          <cell r="A60" t="str">
            <v>자타75무</v>
          </cell>
          <cell r="B60" t="str">
            <v>자기질 타일</v>
          </cell>
          <cell r="C60" t="str">
            <v>150x150x7.5,무유</v>
          </cell>
          <cell r="D60" t="str">
            <v>㎡</v>
          </cell>
          <cell r="E60">
            <v>10400</v>
          </cell>
          <cell r="H60">
            <v>297</v>
          </cell>
          <cell r="I60">
            <v>10400</v>
          </cell>
          <cell r="P60" t="str">
            <v>기전</v>
          </cell>
        </row>
        <row r="61">
          <cell r="A61" t="str">
            <v>자타7시</v>
          </cell>
          <cell r="B61" t="str">
            <v>자기질 타일</v>
          </cell>
          <cell r="C61" t="str">
            <v>150x150x7,시유</v>
          </cell>
          <cell r="D61" t="str">
            <v>㎡</v>
          </cell>
          <cell r="E61">
            <v>72</v>
          </cell>
          <cell r="I61">
            <v>72</v>
          </cell>
          <cell r="P61" t="str">
            <v>기전</v>
          </cell>
        </row>
        <row r="62">
          <cell r="A62" t="str">
            <v>마세551</v>
          </cell>
          <cell r="B62" t="str">
            <v>마블세면대</v>
          </cell>
          <cell r="C62" t="str">
            <v>W:550,1구</v>
          </cell>
          <cell r="D62" t="str">
            <v>개</v>
          </cell>
          <cell r="E62">
            <v>84000</v>
          </cell>
          <cell r="H62">
            <v>592</v>
          </cell>
          <cell r="I62">
            <v>84000</v>
          </cell>
          <cell r="P62" t="str">
            <v>기전</v>
          </cell>
        </row>
        <row r="63">
          <cell r="A63" t="str">
            <v>마세552</v>
          </cell>
          <cell r="B63" t="str">
            <v>마블세면대</v>
          </cell>
          <cell r="C63" t="str">
            <v>W:550,2구</v>
          </cell>
          <cell r="D63" t="str">
            <v>개</v>
          </cell>
          <cell r="E63">
            <v>110000</v>
          </cell>
          <cell r="H63">
            <v>592</v>
          </cell>
          <cell r="I63">
            <v>110000</v>
          </cell>
          <cell r="P63" t="str">
            <v>기전</v>
          </cell>
        </row>
        <row r="64">
          <cell r="A64" t="str">
            <v>화원포천</v>
          </cell>
          <cell r="B64" t="str">
            <v>화강석 원석</v>
          </cell>
          <cell r="C64" t="str">
            <v>포천석</v>
          </cell>
          <cell r="D64" t="str">
            <v>㎥</v>
          </cell>
          <cell r="E64">
            <v>288000</v>
          </cell>
          <cell r="H64">
            <v>292</v>
          </cell>
          <cell r="I64">
            <v>288000</v>
          </cell>
          <cell r="P64" t="str">
            <v>기전</v>
          </cell>
        </row>
        <row r="65">
          <cell r="A65" t="str">
            <v>화물포천30</v>
          </cell>
          <cell r="B65" t="str">
            <v>화강석 물갈기</v>
          </cell>
          <cell r="C65" t="str">
            <v>포천석,30mm</v>
          </cell>
          <cell r="D65" t="str">
            <v>㎡</v>
          </cell>
          <cell r="E65">
            <v>38000</v>
          </cell>
          <cell r="H65">
            <v>292</v>
          </cell>
          <cell r="I65">
            <v>38000</v>
          </cell>
          <cell r="P65" t="str">
            <v>기전</v>
          </cell>
        </row>
        <row r="66">
          <cell r="A66" t="str">
            <v>화물마천30</v>
          </cell>
          <cell r="B66" t="str">
            <v>화강석 물갈기</v>
          </cell>
          <cell r="C66" t="str">
            <v>마천석,30mm</v>
          </cell>
          <cell r="D66" t="str">
            <v>㎡</v>
          </cell>
          <cell r="E66">
            <v>60000</v>
          </cell>
          <cell r="H66">
            <v>292</v>
          </cell>
          <cell r="I66">
            <v>60000</v>
          </cell>
          <cell r="P66" t="str">
            <v>기전</v>
          </cell>
        </row>
        <row r="67">
          <cell r="A67" t="str">
            <v>화버포천30</v>
          </cell>
          <cell r="B67" t="str">
            <v>화강석 버너마감</v>
          </cell>
          <cell r="C67" t="str">
            <v>포천석,30mm</v>
          </cell>
          <cell r="D67" t="str">
            <v>㎡</v>
          </cell>
          <cell r="E67">
            <v>36000</v>
          </cell>
          <cell r="H67">
            <v>292</v>
          </cell>
          <cell r="I67">
            <v>36000</v>
          </cell>
          <cell r="P67" t="str">
            <v>기전</v>
          </cell>
        </row>
        <row r="68">
          <cell r="A68" t="str">
            <v>화버마천30</v>
          </cell>
          <cell r="B68" t="str">
            <v>화강석 버너마감</v>
          </cell>
          <cell r="C68" t="str">
            <v>마천석,30mm</v>
          </cell>
          <cell r="D68" t="str">
            <v>㎡</v>
          </cell>
          <cell r="E68">
            <v>58000</v>
          </cell>
          <cell r="H68">
            <v>292</v>
          </cell>
          <cell r="I68">
            <v>58000</v>
          </cell>
          <cell r="P68" t="str">
            <v>기전</v>
          </cell>
        </row>
        <row r="69">
          <cell r="A69" t="str">
            <v>테판30</v>
          </cell>
          <cell r="B69" t="str">
            <v>테라조판</v>
          </cell>
          <cell r="C69" t="str">
            <v>t=30mm</v>
          </cell>
          <cell r="D69" t="str">
            <v>㎡</v>
          </cell>
          <cell r="E69">
            <v>12000</v>
          </cell>
          <cell r="H69">
            <v>223</v>
          </cell>
          <cell r="I69">
            <v>12000</v>
          </cell>
          <cell r="P69" t="str">
            <v>기전</v>
          </cell>
        </row>
        <row r="70">
          <cell r="A70" t="str">
            <v>가루분.</v>
          </cell>
          <cell r="B70" t="str">
            <v>가루분</v>
          </cell>
          <cell r="D70" t="str">
            <v>g</v>
          </cell>
          <cell r="E70">
            <v>1</v>
          </cell>
          <cell r="I70">
            <v>1</v>
          </cell>
          <cell r="P70" t="str">
            <v>기전</v>
          </cell>
        </row>
        <row r="71">
          <cell r="A71" t="str">
            <v>P필002</v>
          </cell>
          <cell r="B71" t="str">
            <v>PE필름</v>
          </cell>
          <cell r="C71" t="str">
            <v>0.02mm</v>
          </cell>
          <cell r="D71" t="str">
            <v>g</v>
          </cell>
          <cell r="E71">
            <v>75.09</v>
          </cell>
          <cell r="H71">
            <v>1019</v>
          </cell>
          <cell r="I71">
            <v>75.09</v>
          </cell>
          <cell r="P71" t="str">
            <v>기전</v>
          </cell>
        </row>
        <row r="72">
          <cell r="A72" t="str">
            <v>P필003</v>
          </cell>
          <cell r="B72" t="str">
            <v>PE필름</v>
          </cell>
          <cell r="C72" t="str">
            <v>0.03mm</v>
          </cell>
          <cell r="D72" t="str">
            <v>g</v>
          </cell>
          <cell r="E72">
            <v>92</v>
          </cell>
          <cell r="H72">
            <v>1131</v>
          </cell>
          <cell r="I72">
            <v>92</v>
          </cell>
          <cell r="P72" t="str">
            <v>기전</v>
          </cell>
        </row>
        <row r="73">
          <cell r="A73" t="str">
            <v>전소산갑</v>
          </cell>
          <cell r="B73" t="str">
            <v>전력 소요량</v>
          </cell>
          <cell r="C73" t="str">
            <v>산업용전력( 갑 )</v>
          </cell>
          <cell r="D73" t="str">
            <v>kwh</v>
          </cell>
          <cell r="E73">
            <v>57.4</v>
          </cell>
          <cell r="I73">
            <v>57.4</v>
          </cell>
          <cell r="K73">
            <v>57.4</v>
          </cell>
          <cell r="P73" t="str">
            <v>권광오</v>
          </cell>
        </row>
        <row r="74">
          <cell r="A74" t="str">
            <v>녹페K2</v>
          </cell>
          <cell r="B74" t="str">
            <v>녹막이(방청) 페인트</v>
          </cell>
          <cell r="C74" t="str">
            <v>KSM5311- 2종</v>
          </cell>
          <cell r="D74" t="str">
            <v>ℓ</v>
          </cell>
          <cell r="E74">
            <v>5027</v>
          </cell>
          <cell r="I74">
            <v>5027</v>
          </cell>
          <cell r="K74">
            <v>5027</v>
          </cell>
          <cell r="P74" t="str">
            <v>권광오</v>
          </cell>
        </row>
        <row r="75">
          <cell r="A75" t="str">
            <v>시너K2</v>
          </cell>
          <cell r="B75" t="str">
            <v>시너</v>
          </cell>
          <cell r="C75" t="str">
            <v>KSM5319- 2종</v>
          </cell>
          <cell r="D75" t="str">
            <v>ℓ</v>
          </cell>
          <cell r="E75">
            <v>1283</v>
          </cell>
          <cell r="I75">
            <v>1283</v>
          </cell>
          <cell r="K75">
            <v>1283</v>
          </cell>
          <cell r="P75" t="str">
            <v>권광오</v>
          </cell>
        </row>
        <row r="76">
          <cell r="A76" t="str">
            <v>시너K1</v>
          </cell>
          <cell r="B76" t="str">
            <v>시너</v>
          </cell>
          <cell r="C76" t="str">
            <v>KSM5319- 1종</v>
          </cell>
          <cell r="D76" t="str">
            <v>ℓ</v>
          </cell>
          <cell r="E76">
            <v>1327</v>
          </cell>
          <cell r="H76">
            <v>402</v>
          </cell>
          <cell r="I76">
            <v>1327</v>
          </cell>
          <cell r="P76" t="str">
            <v>기전</v>
          </cell>
        </row>
        <row r="77">
          <cell r="A77" t="str">
            <v>넝마..</v>
          </cell>
          <cell r="B77" t="str">
            <v>넝마</v>
          </cell>
          <cell r="D77" t="str">
            <v>kg</v>
          </cell>
          <cell r="E77">
            <v>1200</v>
          </cell>
          <cell r="I77">
            <v>1200</v>
          </cell>
          <cell r="P77" t="str">
            <v>기전</v>
          </cell>
        </row>
        <row r="78">
          <cell r="A78" t="str">
            <v>개소린.</v>
          </cell>
          <cell r="B78" t="str">
            <v>개소린</v>
          </cell>
          <cell r="D78" t="str">
            <v>kg</v>
          </cell>
          <cell r="E78">
            <v>1063</v>
          </cell>
          <cell r="H78">
            <v>1145</v>
          </cell>
          <cell r="I78">
            <v>1063</v>
          </cell>
          <cell r="P78" t="str">
            <v>기전</v>
          </cell>
        </row>
        <row r="79">
          <cell r="A79" t="str">
            <v>연마K6</v>
          </cell>
          <cell r="B79" t="str">
            <v>연마지</v>
          </cell>
          <cell r="C79" t="str">
            <v>KSL 6003,22.8cm*28cm</v>
          </cell>
          <cell r="D79" t="str">
            <v>매</v>
          </cell>
          <cell r="E79">
            <v>200</v>
          </cell>
          <cell r="I79">
            <v>200</v>
          </cell>
          <cell r="K79">
            <v>200</v>
          </cell>
          <cell r="P79" t="str">
            <v>권광오</v>
          </cell>
        </row>
        <row r="80">
          <cell r="A80" t="str">
            <v>연마10</v>
          </cell>
          <cell r="B80" t="str">
            <v>연마지</v>
          </cell>
          <cell r="C80" t="str">
            <v># 100</v>
          </cell>
          <cell r="D80" t="str">
            <v>매</v>
          </cell>
          <cell r="E80">
            <v>190</v>
          </cell>
          <cell r="H80">
            <v>1094</v>
          </cell>
          <cell r="I80">
            <v>190</v>
          </cell>
          <cell r="P80" t="str">
            <v>기전</v>
          </cell>
        </row>
        <row r="81">
          <cell r="A81" t="str">
            <v>연마석75</v>
          </cell>
          <cell r="B81" t="str">
            <v>연마석</v>
          </cell>
          <cell r="C81" t="str">
            <v>75*32*16(KSL-6501)</v>
          </cell>
          <cell r="D81" t="str">
            <v>개</v>
          </cell>
          <cell r="E81">
            <v>700</v>
          </cell>
          <cell r="F81">
            <v>314</v>
          </cell>
          <cell r="G81">
            <v>700</v>
          </cell>
          <cell r="P81" t="str">
            <v>기전</v>
          </cell>
        </row>
        <row r="82">
          <cell r="A82" t="str">
            <v>조페K1</v>
          </cell>
          <cell r="B82" t="str">
            <v>조합 페인트</v>
          </cell>
          <cell r="C82" t="str">
            <v>KSM5312- 1급,황색</v>
          </cell>
          <cell r="D82" t="str">
            <v>ℓ</v>
          </cell>
          <cell r="E82">
            <v>4755</v>
          </cell>
          <cell r="I82">
            <v>4755</v>
          </cell>
          <cell r="K82">
            <v>4755</v>
          </cell>
          <cell r="P82" t="str">
            <v>권광오</v>
          </cell>
        </row>
        <row r="83">
          <cell r="A83" t="str">
            <v>조페K백</v>
          </cell>
          <cell r="B83" t="str">
            <v>조합 페인트</v>
          </cell>
          <cell r="C83" t="str">
            <v>KSM5312-1급, 백색</v>
          </cell>
          <cell r="D83" t="str">
            <v>ℓ</v>
          </cell>
          <cell r="E83">
            <v>4666</v>
          </cell>
          <cell r="I83">
            <v>4666</v>
          </cell>
          <cell r="K83">
            <v>4666</v>
          </cell>
          <cell r="P83" t="str">
            <v>권광오</v>
          </cell>
        </row>
        <row r="84">
          <cell r="A84" t="str">
            <v>조페K녹</v>
          </cell>
          <cell r="B84" t="str">
            <v>조합 페인트</v>
          </cell>
          <cell r="C84" t="str">
            <v>KSM5312-1급, 녹색</v>
          </cell>
          <cell r="D84" t="str">
            <v>ℓ</v>
          </cell>
          <cell r="E84">
            <v>4372</v>
          </cell>
          <cell r="H84">
            <v>397</v>
          </cell>
          <cell r="I84">
            <v>4372</v>
          </cell>
          <cell r="P84" t="str">
            <v>기전</v>
          </cell>
        </row>
        <row r="85">
          <cell r="A85" t="str">
            <v>수페K내</v>
          </cell>
          <cell r="B85" t="str">
            <v>수성 페인트(내부)</v>
          </cell>
          <cell r="C85" t="str">
            <v>KSM5320-1종</v>
          </cell>
          <cell r="D85" t="str">
            <v>ℓ</v>
          </cell>
          <cell r="E85">
            <v>2388</v>
          </cell>
          <cell r="H85">
            <v>399</v>
          </cell>
          <cell r="I85">
            <v>2388</v>
          </cell>
          <cell r="P85" t="str">
            <v>기전</v>
          </cell>
        </row>
        <row r="86">
          <cell r="A86" t="str">
            <v>수페K외</v>
          </cell>
          <cell r="B86" t="str">
            <v>수성 페인트(외부)</v>
          </cell>
          <cell r="C86" t="str">
            <v>KSM5310-1종</v>
          </cell>
          <cell r="D86" t="str">
            <v>ℓ</v>
          </cell>
          <cell r="E86">
            <v>2866</v>
          </cell>
          <cell r="H86">
            <v>399</v>
          </cell>
          <cell r="I86">
            <v>2866</v>
          </cell>
          <cell r="P86" t="str">
            <v>기전</v>
          </cell>
        </row>
        <row r="87">
          <cell r="A87" t="str">
            <v>세페흑</v>
          </cell>
          <cell r="B87" t="str">
            <v>세라믹 페인트</v>
          </cell>
          <cell r="C87" t="str">
            <v>흑색(DAC-3108)</v>
          </cell>
          <cell r="D87" t="str">
            <v>ℓ</v>
          </cell>
          <cell r="E87">
            <v>3111</v>
          </cell>
          <cell r="I87">
            <v>3111</v>
          </cell>
          <cell r="P87" t="str">
            <v>기전</v>
          </cell>
        </row>
        <row r="88">
          <cell r="A88" t="str">
            <v>바니K1</v>
          </cell>
          <cell r="B88" t="str">
            <v>바니스</v>
          </cell>
          <cell r="C88" t="str">
            <v>KSM5601-1급</v>
          </cell>
          <cell r="D88" t="str">
            <v>ℓ</v>
          </cell>
          <cell r="E88">
            <v>2544</v>
          </cell>
          <cell r="H88">
            <v>404</v>
          </cell>
          <cell r="I88">
            <v>2544</v>
          </cell>
          <cell r="P88" t="str">
            <v>기전</v>
          </cell>
        </row>
        <row r="89">
          <cell r="A89" t="str">
            <v>소부도장</v>
          </cell>
          <cell r="B89" t="str">
            <v>소부도장</v>
          </cell>
          <cell r="D89" t="str">
            <v>㎡</v>
          </cell>
          <cell r="E89">
            <v>6613</v>
          </cell>
          <cell r="H89">
            <v>373</v>
          </cell>
          <cell r="I89">
            <v>6613</v>
          </cell>
          <cell r="P89" t="str">
            <v>기전</v>
          </cell>
          <cell r="Q89" t="str">
            <v>시공도</v>
          </cell>
        </row>
        <row r="90">
          <cell r="A90" t="str">
            <v>퍼티포빠</v>
          </cell>
          <cell r="B90" t="str">
            <v>퍼티</v>
          </cell>
          <cell r="C90" t="str">
            <v>포리빠데</v>
          </cell>
          <cell r="D90" t="str">
            <v>kg</v>
          </cell>
          <cell r="E90">
            <v>1780</v>
          </cell>
          <cell r="I90">
            <v>1780</v>
          </cell>
          <cell r="K90">
            <v>1780</v>
          </cell>
          <cell r="P90" t="str">
            <v>권광오</v>
          </cell>
        </row>
        <row r="91">
          <cell r="A91" t="str">
            <v>퍼티319</v>
          </cell>
          <cell r="B91" t="str">
            <v>퍼티</v>
          </cell>
          <cell r="C91" t="str">
            <v>#319</v>
          </cell>
          <cell r="D91" t="str">
            <v>kg</v>
          </cell>
          <cell r="E91">
            <v>2143</v>
          </cell>
          <cell r="H91">
            <v>403</v>
          </cell>
          <cell r="I91">
            <v>2143</v>
          </cell>
          <cell r="P91" t="str">
            <v>기전</v>
          </cell>
        </row>
        <row r="92">
          <cell r="A92" t="str">
            <v>P맨22</v>
          </cell>
          <cell r="B92" t="str">
            <v>PE맨홀(제작및설치)</v>
          </cell>
          <cell r="C92" t="str">
            <v>Ø 2,000 x H 2,300</v>
          </cell>
          <cell r="D92" t="str">
            <v>개</v>
          </cell>
          <cell r="E92">
            <v>4000000</v>
          </cell>
          <cell r="L92">
            <v>4000000</v>
          </cell>
          <cell r="M92">
            <v>4000000</v>
          </cell>
          <cell r="P92" t="str">
            <v>김정헌</v>
          </cell>
        </row>
        <row r="93">
          <cell r="A93" t="str">
            <v>P맨21</v>
          </cell>
          <cell r="B93" t="str">
            <v>PE맨홀(제작및설치)</v>
          </cell>
          <cell r="C93" t="str">
            <v>Ø 2,000 x H 1,650</v>
          </cell>
          <cell r="D93" t="str">
            <v>개</v>
          </cell>
          <cell r="E93">
            <v>180000</v>
          </cell>
          <cell r="L93">
            <v>180000</v>
          </cell>
          <cell r="M93">
            <v>180000</v>
          </cell>
          <cell r="P93" t="str">
            <v>허안식</v>
          </cell>
        </row>
        <row r="94">
          <cell r="A94" t="str">
            <v>PP22</v>
          </cell>
          <cell r="B94" t="str">
            <v>PE PLATE</v>
          </cell>
          <cell r="C94" t="str">
            <v>Ø 2,000 x t=20mm</v>
          </cell>
          <cell r="D94" t="str">
            <v>개</v>
          </cell>
          <cell r="E94">
            <v>30000</v>
          </cell>
          <cell r="L94">
            <v>30000</v>
          </cell>
          <cell r="M94">
            <v>30000</v>
          </cell>
          <cell r="P94" t="str">
            <v>허안식</v>
          </cell>
        </row>
        <row r="95">
          <cell r="A95" t="str">
            <v>평강6100</v>
          </cell>
          <cell r="B95" t="str">
            <v>평강</v>
          </cell>
          <cell r="C95" t="str">
            <v>6t,B=100mm</v>
          </cell>
          <cell r="D95" t="str">
            <v>kg</v>
          </cell>
          <cell r="E95">
            <v>440</v>
          </cell>
          <cell r="H95">
            <v>45</v>
          </cell>
          <cell r="I95">
            <v>440</v>
          </cell>
          <cell r="K95">
            <v>440</v>
          </cell>
          <cell r="P95" t="str">
            <v>김정헌</v>
          </cell>
        </row>
        <row r="96">
          <cell r="A96" t="str">
            <v>평강650</v>
          </cell>
          <cell r="B96" t="str">
            <v>평강</v>
          </cell>
          <cell r="C96" t="str">
            <v>6t,B=50mm</v>
          </cell>
          <cell r="D96" t="str">
            <v>kg</v>
          </cell>
          <cell r="E96">
            <v>440</v>
          </cell>
          <cell r="H96">
            <v>45</v>
          </cell>
          <cell r="I96">
            <v>440</v>
          </cell>
          <cell r="K96">
            <v>440</v>
          </cell>
          <cell r="L96">
            <v>47.107999999999997</v>
          </cell>
          <cell r="M96" t="str">
            <v>kg/㎡</v>
          </cell>
          <cell r="P96" t="str">
            <v>토목구조부</v>
          </cell>
        </row>
        <row r="97">
          <cell r="A97" t="str">
            <v>열판 1</v>
          </cell>
          <cell r="B97" t="str">
            <v>열연강판</v>
          </cell>
          <cell r="C97" t="str">
            <v>1.2t,SS41</v>
          </cell>
          <cell r="D97" t="str">
            <v>kg</v>
          </cell>
          <cell r="E97">
            <v>338.65</v>
          </cell>
          <cell r="H97">
            <v>52</v>
          </cell>
          <cell r="I97">
            <v>338.65</v>
          </cell>
          <cell r="M97" t="str">
            <v>kg/㎡</v>
          </cell>
          <cell r="P97" t="str">
            <v>기전</v>
          </cell>
        </row>
        <row r="98">
          <cell r="A98" t="str">
            <v>열판 3</v>
          </cell>
          <cell r="B98" t="str">
            <v>열연강판</v>
          </cell>
          <cell r="C98" t="str">
            <v>3.2t,SS41</v>
          </cell>
          <cell r="D98" t="str">
            <v>kg</v>
          </cell>
          <cell r="E98">
            <v>308.13</v>
          </cell>
          <cell r="H98">
            <v>53</v>
          </cell>
          <cell r="I98">
            <v>308.13</v>
          </cell>
          <cell r="M98" t="str">
            <v>kg/㎡</v>
          </cell>
          <cell r="P98" t="str">
            <v>기전</v>
          </cell>
        </row>
        <row r="99">
          <cell r="A99" t="str">
            <v>열판 5</v>
          </cell>
          <cell r="B99" t="str">
            <v>열연강판</v>
          </cell>
          <cell r="C99" t="str">
            <v xml:space="preserve"> 5t,SS41</v>
          </cell>
          <cell r="D99" t="str">
            <v>kg</v>
          </cell>
          <cell r="E99">
            <v>387</v>
          </cell>
          <cell r="H99">
            <v>54</v>
          </cell>
          <cell r="I99">
            <v>387</v>
          </cell>
          <cell r="K99">
            <v>387</v>
          </cell>
          <cell r="L99">
            <v>39.368000000000002</v>
          </cell>
          <cell r="M99" t="str">
            <v>kg/㎡</v>
          </cell>
          <cell r="P99" t="str">
            <v>최종식</v>
          </cell>
        </row>
        <row r="100">
          <cell r="A100" t="str">
            <v>열판10</v>
          </cell>
          <cell r="B100" t="str">
            <v>열연강판</v>
          </cell>
          <cell r="C100" t="str">
            <v>10t,SS41</v>
          </cell>
          <cell r="D100" t="str">
            <v>kg</v>
          </cell>
          <cell r="E100">
            <v>387</v>
          </cell>
          <cell r="H100">
            <v>54</v>
          </cell>
          <cell r="I100">
            <v>387</v>
          </cell>
          <cell r="K100">
            <v>387</v>
          </cell>
          <cell r="L100">
            <v>78.400000000000006</v>
          </cell>
          <cell r="M100" t="str">
            <v>kg/㎡</v>
          </cell>
          <cell r="P100" t="str">
            <v>허안식</v>
          </cell>
        </row>
        <row r="101">
          <cell r="A101" t="str">
            <v>무강32</v>
          </cell>
          <cell r="B101" t="str">
            <v>무늬강판</v>
          </cell>
          <cell r="C101" t="str">
            <v>3.2t,SS41</v>
          </cell>
          <cell r="D101" t="str">
            <v>kg</v>
          </cell>
          <cell r="E101">
            <v>319</v>
          </cell>
          <cell r="I101">
            <v>319</v>
          </cell>
          <cell r="K101">
            <v>319</v>
          </cell>
          <cell r="L101" t="str">
            <v>26.8kg/㎡</v>
          </cell>
          <cell r="P101" t="str">
            <v>김정헌</v>
          </cell>
        </row>
        <row r="102">
          <cell r="A102" t="str">
            <v>무강45t</v>
          </cell>
          <cell r="B102" t="str">
            <v>무늬강판</v>
          </cell>
          <cell r="C102" t="str">
            <v>4.5t,SS41</v>
          </cell>
          <cell r="D102" t="str">
            <v>ton</v>
          </cell>
          <cell r="E102">
            <v>353000</v>
          </cell>
          <cell r="H102">
            <v>61</v>
          </cell>
          <cell r="I102">
            <v>353000</v>
          </cell>
          <cell r="P102" t="str">
            <v>기전</v>
          </cell>
        </row>
        <row r="103">
          <cell r="A103" t="str">
            <v>후판25</v>
          </cell>
          <cell r="B103" t="str">
            <v>후판</v>
          </cell>
          <cell r="C103" t="str">
            <v>t=25mm,SS400</v>
          </cell>
          <cell r="D103" t="str">
            <v>ton</v>
          </cell>
          <cell r="E103">
            <v>356300</v>
          </cell>
          <cell r="H103">
            <v>53</v>
          </cell>
          <cell r="I103">
            <v>356300</v>
          </cell>
          <cell r="K103">
            <v>356300</v>
          </cell>
          <cell r="L103" t="str">
            <v>7850kg/㎥</v>
          </cell>
          <cell r="P103" t="str">
            <v>토목구조실</v>
          </cell>
        </row>
        <row r="104">
          <cell r="A104" t="str">
            <v>후판12</v>
          </cell>
          <cell r="B104" t="str">
            <v>후판</v>
          </cell>
          <cell r="C104" t="str">
            <v>t=12mm,SS400</v>
          </cell>
          <cell r="D104" t="str">
            <v>ton</v>
          </cell>
          <cell r="E104">
            <v>351600</v>
          </cell>
          <cell r="H104">
            <v>53</v>
          </cell>
          <cell r="I104">
            <v>351600</v>
          </cell>
          <cell r="K104">
            <v>351600</v>
          </cell>
          <cell r="L104" t="str">
            <v>7850kg/㎥</v>
          </cell>
          <cell r="P104" t="str">
            <v>토목구조실</v>
          </cell>
        </row>
        <row r="105">
          <cell r="A105" t="str">
            <v>후판9</v>
          </cell>
          <cell r="B105" t="str">
            <v>후판</v>
          </cell>
          <cell r="C105" t="str">
            <v>t=9mm,SS400</v>
          </cell>
          <cell r="D105" t="str">
            <v>ton</v>
          </cell>
          <cell r="E105">
            <v>351600</v>
          </cell>
          <cell r="H105">
            <v>53</v>
          </cell>
          <cell r="I105">
            <v>351600</v>
          </cell>
          <cell r="K105">
            <v>351600</v>
          </cell>
          <cell r="L105" t="str">
            <v>7850kg/㎥</v>
          </cell>
          <cell r="P105" t="str">
            <v>토목구조실</v>
          </cell>
        </row>
        <row r="106">
          <cell r="A106" t="str">
            <v>후판6</v>
          </cell>
          <cell r="B106" t="str">
            <v>후판</v>
          </cell>
          <cell r="C106" t="str">
            <v>t=6mm,SS400</v>
          </cell>
          <cell r="D106" t="str">
            <v>ton</v>
          </cell>
          <cell r="E106">
            <v>381600</v>
          </cell>
          <cell r="H106">
            <v>53</v>
          </cell>
          <cell r="I106">
            <v>381600</v>
          </cell>
          <cell r="K106">
            <v>381600</v>
          </cell>
          <cell r="L106" t="str">
            <v>7850kg/㎥</v>
          </cell>
          <cell r="P106" t="str">
            <v>토목구조실</v>
          </cell>
        </row>
        <row r="107">
          <cell r="A107" t="str">
            <v>스판 2</v>
          </cell>
          <cell r="B107" t="str">
            <v>스테인레스 강판</v>
          </cell>
          <cell r="C107" t="str">
            <v xml:space="preserve"> 2t,STS304,HL</v>
          </cell>
          <cell r="D107" t="str">
            <v>kg</v>
          </cell>
          <cell r="E107">
            <v>1911</v>
          </cell>
          <cell r="H107">
            <v>71</v>
          </cell>
          <cell r="I107">
            <v>1911</v>
          </cell>
          <cell r="M107" t="str">
            <v>kg/㎡</v>
          </cell>
          <cell r="P107" t="str">
            <v>기전</v>
          </cell>
        </row>
        <row r="108">
          <cell r="A108" t="str">
            <v>스판 3</v>
          </cell>
          <cell r="B108" t="str">
            <v>스테인레스 강판</v>
          </cell>
          <cell r="C108" t="str">
            <v xml:space="preserve"> 3t,STS304</v>
          </cell>
          <cell r="D108" t="str">
            <v>kg</v>
          </cell>
          <cell r="E108">
            <v>2006.5</v>
          </cell>
          <cell r="H108">
            <v>71</v>
          </cell>
          <cell r="I108">
            <v>2006.5</v>
          </cell>
          <cell r="K108">
            <v>2006.5</v>
          </cell>
          <cell r="L108">
            <v>24.033999999999999</v>
          </cell>
          <cell r="M108" t="str">
            <v>kg/㎡</v>
          </cell>
          <cell r="P108" t="str">
            <v>허안식</v>
          </cell>
        </row>
        <row r="109">
          <cell r="A109" t="str">
            <v>스판 3t</v>
          </cell>
          <cell r="B109" t="str">
            <v>스테인레스 강판</v>
          </cell>
          <cell r="C109" t="str">
            <v>t=3mm,STS304</v>
          </cell>
          <cell r="D109" t="str">
            <v>ton</v>
          </cell>
          <cell r="E109">
            <v>2006550</v>
          </cell>
          <cell r="H109">
            <v>71</v>
          </cell>
          <cell r="I109">
            <v>2006550</v>
          </cell>
          <cell r="K109">
            <v>2006550</v>
          </cell>
          <cell r="L109" t="str">
            <v>24.034kg/㎡</v>
          </cell>
          <cell r="P109" t="str">
            <v>박광규</v>
          </cell>
        </row>
        <row r="110">
          <cell r="A110" t="str">
            <v>스판 6</v>
          </cell>
          <cell r="B110" t="str">
            <v>스테인레스 강판</v>
          </cell>
          <cell r="C110" t="str">
            <v xml:space="preserve"> 6t,STS304,HL</v>
          </cell>
          <cell r="D110" t="str">
            <v>kg</v>
          </cell>
          <cell r="E110">
            <v>1409</v>
          </cell>
          <cell r="H110">
            <v>73</v>
          </cell>
          <cell r="I110">
            <v>1409</v>
          </cell>
          <cell r="M110" t="str">
            <v>kg/㎡</v>
          </cell>
          <cell r="P110" t="str">
            <v>기전</v>
          </cell>
        </row>
        <row r="111">
          <cell r="A111" t="str">
            <v>H형2525914</v>
          </cell>
          <cell r="B111" t="str">
            <v>H 형강</v>
          </cell>
          <cell r="C111" t="str">
            <v>250x 250x 9tx 14</v>
          </cell>
          <cell r="D111" t="str">
            <v>ton</v>
          </cell>
          <cell r="E111">
            <v>410</v>
          </cell>
          <cell r="H111">
            <v>48</v>
          </cell>
          <cell r="I111">
            <v>410</v>
          </cell>
          <cell r="K111">
            <v>410</v>
          </cell>
          <cell r="L111" t="str">
            <v>72.4kg/m</v>
          </cell>
          <cell r="P111" t="str">
            <v>토목구조실</v>
          </cell>
        </row>
        <row r="112">
          <cell r="A112" t="str">
            <v>H형2020812</v>
          </cell>
          <cell r="B112" t="str">
            <v>H 형강</v>
          </cell>
          <cell r="C112" t="str">
            <v>200x 200x 8tx 12</v>
          </cell>
          <cell r="D112" t="str">
            <v>ton</v>
          </cell>
          <cell r="E112">
            <v>410</v>
          </cell>
          <cell r="H112">
            <v>48</v>
          </cell>
          <cell r="I112">
            <v>410</v>
          </cell>
          <cell r="K112">
            <v>410</v>
          </cell>
          <cell r="L112" t="str">
            <v>49.9kg/m</v>
          </cell>
          <cell r="P112" t="str">
            <v>토목구조실</v>
          </cell>
        </row>
        <row r="113">
          <cell r="A113" t="str">
            <v>H형191569</v>
          </cell>
          <cell r="B113" t="str">
            <v>H 형강</v>
          </cell>
          <cell r="C113" t="str">
            <v>194x 150x 6tx 9</v>
          </cell>
          <cell r="D113" t="str">
            <v>ton</v>
          </cell>
          <cell r="E113">
            <v>410</v>
          </cell>
          <cell r="H113">
            <v>48</v>
          </cell>
          <cell r="I113">
            <v>410</v>
          </cell>
          <cell r="K113">
            <v>410</v>
          </cell>
          <cell r="L113" t="str">
            <v>30.6kg/m</v>
          </cell>
          <cell r="P113" t="str">
            <v>토목구조실</v>
          </cell>
        </row>
        <row r="114">
          <cell r="A114" t="str">
            <v>H형1515710</v>
          </cell>
          <cell r="B114" t="str">
            <v>H 형강</v>
          </cell>
          <cell r="C114" t="str">
            <v>150x 150x 7tx 10</v>
          </cell>
          <cell r="D114" t="str">
            <v>ton</v>
          </cell>
          <cell r="E114">
            <v>410</v>
          </cell>
          <cell r="H114">
            <v>48</v>
          </cell>
          <cell r="I114">
            <v>410</v>
          </cell>
          <cell r="K114">
            <v>410</v>
          </cell>
          <cell r="L114" t="str">
            <v>31.5kg/m</v>
          </cell>
          <cell r="P114" t="str">
            <v>토목구조실</v>
          </cell>
        </row>
        <row r="115">
          <cell r="A115" t="str">
            <v>ㄱ형15912</v>
          </cell>
          <cell r="B115" t="str">
            <v>ㄱ 형강</v>
          </cell>
          <cell r="C115" t="str">
            <v>150x 90x 12t</v>
          </cell>
          <cell r="D115" t="str">
            <v>kg</v>
          </cell>
          <cell r="E115">
            <v>410</v>
          </cell>
          <cell r="H115">
            <v>44</v>
          </cell>
          <cell r="I115">
            <v>410</v>
          </cell>
          <cell r="K115">
            <v>410</v>
          </cell>
          <cell r="L115" t="str">
            <v>21.5kg/m</v>
          </cell>
          <cell r="P115" t="str">
            <v>토목구조실</v>
          </cell>
        </row>
        <row r="116">
          <cell r="A116" t="str">
            <v>ㄱ형131312</v>
          </cell>
          <cell r="B116" t="str">
            <v>ㄱ 형강</v>
          </cell>
          <cell r="C116" t="str">
            <v>130x 130x 12t</v>
          </cell>
          <cell r="D116" t="str">
            <v>kg</v>
          </cell>
          <cell r="E116">
            <v>390</v>
          </cell>
          <cell r="H116">
            <v>44</v>
          </cell>
          <cell r="I116">
            <v>390</v>
          </cell>
          <cell r="K116">
            <v>390</v>
          </cell>
          <cell r="L116" t="str">
            <v>23.4kg/m</v>
          </cell>
          <cell r="P116" t="str">
            <v>토목구조실</v>
          </cell>
        </row>
        <row r="117">
          <cell r="A117" t="str">
            <v>ㄱ형1277</v>
          </cell>
          <cell r="B117" t="str">
            <v>ㄱ 형강</v>
          </cell>
          <cell r="C117" t="str">
            <v>125x 75x 7t</v>
          </cell>
          <cell r="D117" t="str">
            <v>kg</v>
          </cell>
          <cell r="E117">
            <v>410</v>
          </cell>
          <cell r="H117">
            <v>44</v>
          </cell>
          <cell r="I117">
            <v>410</v>
          </cell>
          <cell r="K117">
            <v>410</v>
          </cell>
          <cell r="L117" t="str">
            <v>10.7kg/m</v>
          </cell>
          <cell r="P117" t="str">
            <v>토목구조실</v>
          </cell>
        </row>
        <row r="118">
          <cell r="A118" t="str">
            <v>ㄱ형101010</v>
          </cell>
          <cell r="B118" t="str">
            <v>ㄱ 형강</v>
          </cell>
          <cell r="C118" t="str">
            <v>100x 100x 10t</v>
          </cell>
          <cell r="D118" t="str">
            <v>kg</v>
          </cell>
          <cell r="E118">
            <v>360</v>
          </cell>
          <cell r="H118">
            <v>44</v>
          </cell>
          <cell r="I118">
            <v>360</v>
          </cell>
          <cell r="K118">
            <v>360</v>
          </cell>
          <cell r="L118" t="str">
            <v>14.9kg/m</v>
          </cell>
          <cell r="P118" t="str">
            <v>토목구조실</v>
          </cell>
        </row>
        <row r="119">
          <cell r="A119" t="str">
            <v>ㄱ형75759</v>
          </cell>
          <cell r="B119" t="str">
            <v>ㄱ 형강</v>
          </cell>
          <cell r="C119" t="str">
            <v>75x 75x 9t</v>
          </cell>
          <cell r="D119" t="str">
            <v>kg</v>
          </cell>
          <cell r="E119">
            <v>340</v>
          </cell>
          <cell r="H119">
            <v>44</v>
          </cell>
          <cell r="I119">
            <v>340</v>
          </cell>
          <cell r="K119">
            <v>340</v>
          </cell>
          <cell r="L119" t="str">
            <v>9.96kg/m</v>
          </cell>
          <cell r="P119" t="str">
            <v>토목구조실</v>
          </cell>
        </row>
        <row r="120">
          <cell r="A120" t="str">
            <v>ㄱ형776</v>
          </cell>
          <cell r="B120" t="str">
            <v>ㄱ 형강</v>
          </cell>
          <cell r="C120" t="str">
            <v>75x 75x 6t</v>
          </cell>
          <cell r="D120" t="str">
            <v>kg</v>
          </cell>
          <cell r="E120">
            <v>383</v>
          </cell>
          <cell r="H120">
            <v>45</v>
          </cell>
          <cell r="I120">
            <v>383</v>
          </cell>
          <cell r="K120">
            <v>383</v>
          </cell>
          <cell r="L120" t="str">
            <v>6.85kg/m</v>
          </cell>
          <cell r="P120" t="str">
            <v>김정헌</v>
          </cell>
        </row>
        <row r="121">
          <cell r="A121" t="str">
            <v>ㄱ형554</v>
          </cell>
          <cell r="B121" t="str">
            <v>ㄱ 형강</v>
          </cell>
          <cell r="C121" t="str">
            <v>50x 50x 4t</v>
          </cell>
          <cell r="D121" t="str">
            <v>kg</v>
          </cell>
          <cell r="E121">
            <v>383</v>
          </cell>
          <cell r="H121">
            <v>45</v>
          </cell>
          <cell r="I121">
            <v>383</v>
          </cell>
          <cell r="K121">
            <v>383</v>
          </cell>
          <cell r="L121" t="str">
            <v>3.06kg/m</v>
          </cell>
          <cell r="P121" t="str">
            <v>김정헌</v>
          </cell>
        </row>
        <row r="122">
          <cell r="A122" t="str">
            <v>ㄱ형555</v>
          </cell>
          <cell r="B122" t="str">
            <v>ㄱ 형강</v>
          </cell>
          <cell r="C122" t="str">
            <v>50x 50x 5t</v>
          </cell>
          <cell r="D122" t="str">
            <v>kg</v>
          </cell>
          <cell r="E122">
            <v>383</v>
          </cell>
          <cell r="H122">
            <v>45</v>
          </cell>
          <cell r="I122">
            <v>383</v>
          </cell>
          <cell r="K122">
            <v>383</v>
          </cell>
          <cell r="L122" t="str">
            <v>3.77kg/m</v>
          </cell>
          <cell r="P122" t="str">
            <v>최종식</v>
          </cell>
        </row>
        <row r="123">
          <cell r="A123" t="str">
            <v>ㄱ형445</v>
          </cell>
          <cell r="B123" t="str">
            <v>ㄱ 형강</v>
          </cell>
          <cell r="C123" t="str">
            <v>40x 40x 5t</v>
          </cell>
          <cell r="D123" t="str">
            <v>kg</v>
          </cell>
          <cell r="E123">
            <v>340</v>
          </cell>
          <cell r="H123">
            <v>44</v>
          </cell>
          <cell r="I123">
            <v>340</v>
          </cell>
          <cell r="K123">
            <v>340</v>
          </cell>
          <cell r="L123" t="str">
            <v>2.95kg/m</v>
          </cell>
          <cell r="P123" t="str">
            <v>토목구조실</v>
          </cell>
        </row>
        <row r="124">
          <cell r="A124" t="str">
            <v>ㄱ형333</v>
          </cell>
          <cell r="B124" t="str">
            <v>ㄱ 형강</v>
          </cell>
          <cell r="C124" t="str">
            <v>30x 30x 3t</v>
          </cell>
          <cell r="D124" t="str">
            <v>kg</v>
          </cell>
          <cell r="E124">
            <v>395</v>
          </cell>
          <cell r="H124">
            <v>45</v>
          </cell>
          <cell r="I124">
            <v>395</v>
          </cell>
          <cell r="P124" t="str">
            <v>기전</v>
          </cell>
        </row>
        <row r="125">
          <cell r="A125" t="str">
            <v>익메101</v>
          </cell>
          <cell r="B125" t="str">
            <v>익스펜디드 메탈</v>
          </cell>
          <cell r="C125" t="str">
            <v>SW36*LW101.6*t6.0*W7.0</v>
          </cell>
          <cell r="D125" t="str">
            <v>㎡</v>
          </cell>
          <cell r="E125">
            <v>9700</v>
          </cell>
          <cell r="H125">
            <v>105</v>
          </cell>
          <cell r="I125">
            <v>9700</v>
          </cell>
          <cell r="J125">
            <v>86</v>
          </cell>
          <cell r="K125">
            <v>10900</v>
          </cell>
          <cell r="L125">
            <v>18.3</v>
          </cell>
          <cell r="M125" t="str">
            <v>kg/㎡</v>
          </cell>
          <cell r="P125" t="str">
            <v>토목구조실</v>
          </cell>
        </row>
        <row r="126">
          <cell r="A126" t="str">
            <v>구각64</v>
          </cell>
          <cell r="B126" t="str">
            <v>구조용 각관</v>
          </cell>
          <cell r="C126" t="str">
            <v>60x 40,3t</v>
          </cell>
          <cell r="D126" t="str">
            <v>m</v>
          </cell>
          <cell r="E126">
            <v>2141</v>
          </cell>
          <cell r="H126">
            <v>64</v>
          </cell>
          <cell r="I126">
            <v>2141</v>
          </cell>
          <cell r="K126">
            <v>2141</v>
          </cell>
          <cell r="L126">
            <v>4.12</v>
          </cell>
          <cell r="M126" t="str">
            <v>kg/m</v>
          </cell>
          <cell r="P126" t="str">
            <v>허안식</v>
          </cell>
        </row>
        <row r="127">
          <cell r="A127" t="str">
            <v>ㄷ형74</v>
          </cell>
          <cell r="B127" t="str">
            <v>ㄷ형강</v>
          </cell>
          <cell r="C127" t="str">
            <v>75x 40,5t</v>
          </cell>
          <cell r="D127" t="str">
            <v>kg</v>
          </cell>
          <cell r="E127">
            <v>430</v>
          </cell>
          <cell r="H127">
            <v>44</v>
          </cell>
          <cell r="I127">
            <v>430</v>
          </cell>
          <cell r="K127">
            <v>430</v>
          </cell>
          <cell r="L127">
            <v>6.92</v>
          </cell>
          <cell r="M127" t="str">
            <v>kg/m</v>
          </cell>
          <cell r="P127" t="str">
            <v>허안식</v>
          </cell>
        </row>
        <row r="128">
          <cell r="A128" t="str">
            <v>ㄷ형15</v>
          </cell>
          <cell r="B128" t="str">
            <v>ㄷ형강</v>
          </cell>
          <cell r="C128" t="str">
            <v>100x 50,5t</v>
          </cell>
          <cell r="D128" t="str">
            <v>kg</v>
          </cell>
          <cell r="E128">
            <v>430</v>
          </cell>
          <cell r="H128">
            <v>44</v>
          </cell>
          <cell r="I128">
            <v>430</v>
          </cell>
          <cell r="K128">
            <v>430</v>
          </cell>
          <cell r="L128">
            <v>9.36</v>
          </cell>
          <cell r="M128" t="str">
            <v>kg/m</v>
          </cell>
          <cell r="P128" t="str">
            <v>허안식</v>
          </cell>
        </row>
        <row r="129">
          <cell r="A129" t="str">
            <v>볼너S8</v>
          </cell>
          <cell r="B129" t="str">
            <v>볼트&amp; 너트</v>
          </cell>
          <cell r="C129" t="str">
            <v>STS,M 8,25mm,+와셔2</v>
          </cell>
          <cell r="D129" t="str">
            <v>set</v>
          </cell>
          <cell r="E129">
            <v>113.6</v>
          </cell>
          <cell r="H129" t="str">
            <v>93,98,99</v>
          </cell>
          <cell r="I129">
            <v>113.6</v>
          </cell>
          <cell r="K129">
            <v>113.6</v>
          </cell>
          <cell r="P129" t="str">
            <v>허안식</v>
          </cell>
        </row>
        <row r="130">
          <cell r="A130" t="str">
            <v>볼너S¾</v>
          </cell>
          <cell r="B130" t="str">
            <v>볼트&amp; 너트</v>
          </cell>
          <cell r="C130" t="str">
            <v>STS ¾"x4",STS,+와셔2</v>
          </cell>
          <cell r="D130" t="str">
            <v>set</v>
          </cell>
          <cell r="E130">
            <v>1655</v>
          </cell>
          <cell r="H130" t="str">
            <v>93,98,99</v>
          </cell>
          <cell r="I130">
            <v>1655</v>
          </cell>
          <cell r="K130">
            <v>1655</v>
          </cell>
          <cell r="P130" t="str">
            <v>권광오(기초일위대가용)</v>
          </cell>
        </row>
        <row r="131">
          <cell r="A131" t="str">
            <v>볼너27</v>
          </cell>
          <cell r="B131" t="str">
            <v>볼트&amp; 너트</v>
          </cell>
          <cell r="C131" t="str">
            <v>27mm,STS,+와셔2</v>
          </cell>
          <cell r="D131" t="str">
            <v>set</v>
          </cell>
          <cell r="E131">
            <v>2830</v>
          </cell>
          <cell r="L131">
            <v>2830</v>
          </cell>
          <cell r="M131">
            <v>2830</v>
          </cell>
          <cell r="P131" t="str">
            <v>권광오(기초일위대가용)</v>
          </cell>
        </row>
        <row r="132">
          <cell r="A132" t="str">
            <v>육너10</v>
          </cell>
          <cell r="B132" t="str">
            <v>육각너트</v>
          </cell>
          <cell r="C132" t="str">
            <v>10mm,냉간</v>
          </cell>
          <cell r="D132" t="str">
            <v>개</v>
          </cell>
          <cell r="E132">
            <v>13.2</v>
          </cell>
          <cell r="H132">
            <v>98</v>
          </cell>
          <cell r="I132">
            <v>13.2</v>
          </cell>
          <cell r="K132">
            <v>13.2</v>
          </cell>
          <cell r="P132" t="str">
            <v>최종식</v>
          </cell>
        </row>
        <row r="133">
          <cell r="A133" t="str">
            <v>고정핀</v>
          </cell>
          <cell r="B133" t="str">
            <v>고정핀</v>
          </cell>
          <cell r="D133" t="str">
            <v>개</v>
          </cell>
          <cell r="E133">
            <v>20</v>
          </cell>
          <cell r="I133">
            <v>20</v>
          </cell>
          <cell r="K133">
            <v>20</v>
          </cell>
          <cell r="P133" t="str">
            <v>최종식</v>
          </cell>
        </row>
        <row r="134">
          <cell r="A134" t="str">
            <v>앵볼10</v>
          </cell>
          <cell r="B134" t="str">
            <v>앵커볼트</v>
          </cell>
          <cell r="C134" t="str">
            <v>M10,400mm</v>
          </cell>
          <cell r="D134" t="str">
            <v>개</v>
          </cell>
          <cell r="E134">
            <v>200</v>
          </cell>
          <cell r="I134">
            <v>200</v>
          </cell>
          <cell r="J134">
            <v>76</v>
          </cell>
          <cell r="K134">
            <v>200</v>
          </cell>
          <cell r="P134" t="str">
            <v>김정헌</v>
          </cell>
        </row>
        <row r="135">
          <cell r="A135" t="str">
            <v>앵볼16</v>
          </cell>
          <cell r="B135" t="str">
            <v>앵커볼트</v>
          </cell>
          <cell r="C135" t="str">
            <v>M16,150mm</v>
          </cell>
          <cell r="D135" t="str">
            <v>개</v>
          </cell>
          <cell r="E135">
            <v>200</v>
          </cell>
          <cell r="I135">
            <v>200</v>
          </cell>
          <cell r="J135">
            <v>76</v>
          </cell>
          <cell r="K135">
            <v>200</v>
          </cell>
          <cell r="P135" t="str">
            <v>허안식</v>
          </cell>
        </row>
        <row r="136">
          <cell r="A136" t="str">
            <v>케앵10</v>
          </cell>
          <cell r="B136" t="str">
            <v>케미칼 앵커</v>
          </cell>
          <cell r="C136" t="str">
            <v>M10,130mm</v>
          </cell>
          <cell r="D136" t="str">
            <v>set</v>
          </cell>
          <cell r="E136">
            <v>1100</v>
          </cell>
          <cell r="H136">
            <v>97</v>
          </cell>
          <cell r="I136">
            <v>1100</v>
          </cell>
          <cell r="K136">
            <v>1100</v>
          </cell>
          <cell r="P136" t="str">
            <v>허안식</v>
          </cell>
        </row>
        <row r="137">
          <cell r="A137" t="str">
            <v>모래해사</v>
          </cell>
          <cell r="B137" t="str">
            <v>모래</v>
          </cell>
          <cell r="C137" t="str">
            <v>해사</v>
          </cell>
          <cell r="D137" t="str">
            <v>㎥</v>
          </cell>
          <cell r="E137">
            <v>6000</v>
          </cell>
          <cell r="H137">
            <v>109</v>
          </cell>
          <cell r="I137">
            <v>6000</v>
          </cell>
          <cell r="K137">
            <v>6000</v>
          </cell>
          <cell r="P137" t="str">
            <v>허안식</v>
          </cell>
        </row>
        <row r="138">
          <cell r="A138" t="str">
            <v>모래강사도</v>
          </cell>
          <cell r="B138" t="str">
            <v>모래</v>
          </cell>
          <cell r="C138" t="str">
            <v>강사,현장도착도</v>
          </cell>
          <cell r="D138" t="str">
            <v>㎥</v>
          </cell>
          <cell r="E138">
            <v>10000</v>
          </cell>
          <cell r="H138">
            <v>109</v>
          </cell>
          <cell r="I138">
            <v>10000</v>
          </cell>
          <cell r="K138">
            <v>10000</v>
          </cell>
          <cell r="P138" t="str">
            <v>조경설계실</v>
          </cell>
        </row>
        <row r="139">
          <cell r="A139" t="str">
            <v>강자25도</v>
          </cell>
          <cell r="B139" t="str">
            <v>강자갈</v>
          </cell>
          <cell r="C139" t="str">
            <v>25mm,현장도착도</v>
          </cell>
          <cell r="D139" t="str">
            <v>㎥</v>
          </cell>
          <cell r="E139">
            <v>12000</v>
          </cell>
          <cell r="H139">
            <v>109</v>
          </cell>
          <cell r="I139">
            <v>12000</v>
          </cell>
          <cell r="K139">
            <v>12000</v>
          </cell>
          <cell r="P139" t="str">
            <v>조경설계실</v>
          </cell>
        </row>
        <row r="140">
          <cell r="A140" t="str">
            <v>강자40</v>
          </cell>
          <cell r="B140" t="str">
            <v>강자갈</v>
          </cell>
          <cell r="C140" t="str">
            <v>40mm</v>
          </cell>
          <cell r="D140" t="str">
            <v>㎥</v>
          </cell>
          <cell r="E140">
            <v>12000</v>
          </cell>
          <cell r="H140">
            <v>109</v>
          </cell>
          <cell r="I140">
            <v>12000</v>
          </cell>
          <cell r="K140">
            <v>12000</v>
          </cell>
          <cell r="P140" t="str">
            <v>허안식</v>
          </cell>
        </row>
        <row r="141">
          <cell r="A141" t="str">
            <v>슬래..</v>
          </cell>
          <cell r="B141" t="str">
            <v>슬래그</v>
          </cell>
          <cell r="D141" t="str">
            <v>㎥</v>
          </cell>
          <cell r="E141">
            <v>9000</v>
          </cell>
          <cell r="I141">
            <v>9000</v>
          </cell>
          <cell r="K141">
            <v>9000</v>
          </cell>
          <cell r="P141" t="str">
            <v>김응원</v>
          </cell>
        </row>
        <row r="142">
          <cell r="A142" t="str">
            <v>잡석D4도</v>
          </cell>
          <cell r="B142" t="str">
            <v>잡석</v>
          </cell>
          <cell r="C142" t="str">
            <v>D40~80mm,현장도착도</v>
          </cell>
          <cell r="D142" t="str">
            <v>㎥</v>
          </cell>
          <cell r="E142">
            <v>6500</v>
          </cell>
          <cell r="I142">
            <v>6500</v>
          </cell>
          <cell r="K142">
            <v>6500</v>
          </cell>
          <cell r="P142" t="str">
            <v>조경설계실</v>
          </cell>
        </row>
        <row r="143">
          <cell r="A143" t="str">
            <v>혼골75</v>
          </cell>
          <cell r="B143" t="str">
            <v>혼합골재</v>
          </cell>
          <cell r="C143" t="str">
            <v>75mm이하</v>
          </cell>
          <cell r="D143" t="str">
            <v>㎥</v>
          </cell>
          <cell r="E143">
            <v>6500</v>
          </cell>
          <cell r="I143">
            <v>6500</v>
          </cell>
          <cell r="K143">
            <v>6500</v>
          </cell>
          <cell r="P143" t="str">
            <v>김응원</v>
          </cell>
        </row>
        <row r="144">
          <cell r="A144" t="str">
            <v>능형#2</v>
          </cell>
          <cell r="B144" t="str">
            <v>능형망</v>
          </cell>
          <cell r="C144" t="str">
            <v>#12,40mm</v>
          </cell>
          <cell r="D144" t="str">
            <v>㎡</v>
          </cell>
          <cell r="E144">
            <v>4480</v>
          </cell>
          <cell r="H144">
            <v>270</v>
          </cell>
          <cell r="I144">
            <v>4480</v>
          </cell>
          <cell r="K144">
            <v>4480</v>
          </cell>
          <cell r="P144" t="str">
            <v>허안식</v>
          </cell>
        </row>
        <row r="145">
          <cell r="A145" t="str">
            <v>M무60</v>
          </cell>
          <cell r="B145" t="str">
            <v>MDPE 무공관</v>
          </cell>
          <cell r="C145" t="str">
            <v>600A</v>
          </cell>
          <cell r="D145" t="str">
            <v>m</v>
          </cell>
          <cell r="E145">
            <v>191590</v>
          </cell>
          <cell r="H145">
            <v>531</v>
          </cell>
          <cell r="I145">
            <v>191590</v>
          </cell>
          <cell r="K145">
            <v>191590</v>
          </cell>
          <cell r="P145" t="str">
            <v>허안식</v>
          </cell>
        </row>
        <row r="146">
          <cell r="A146" t="str">
            <v>P이62</v>
          </cell>
          <cell r="B146" t="str">
            <v>PE 이경티이</v>
          </cell>
          <cell r="C146" t="str">
            <v>600x 200</v>
          </cell>
          <cell r="D146" t="str">
            <v>개</v>
          </cell>
          <cell r="E146">
            <v>590900</v>
          </cell>
          <cell r="H146">
            <v>531</v>
          </cell>
          <cell r="I146">
            <v>590900</v>
          </cell>
          <cell r="K146">
            <v>590900</v>
          </cell>
          <cell r="P146" t="str">
            <v>허안식</v>
          </cell>
        </row>
        <row r="147">
          <cell r="A147" t="str">
            <v>P이63</v>
          </cell>
          <cell r="B147" t="str">
            <v>PE 이경티이</v>
          </cell>
          <cell r="C147" t="str">
            <v>600x 300</v>
          </cell>
          <cell r="D147" t="str">
            <v>개</v>
          </cell>
          <cell r="E147">
            <v>600000</v>
          </cell>
          <cell r="H147">
            <v>531</v>
          </cell>
          <cell r="I147">
            <v>600000</v>
          </cell>
          <cell r="K147">
            <v>600000</v>
          </cell>
          <cell r="P147" t="str">
            <v>허안식</v>
          </cell>
        </row>
        <row r="148">
          <cell r="A148" t="str">
            <v>P플60</v>
          </cell>
          <cell r="B148" t="str">
            <v>PE 플랜지</v>
          </cell>
          <cell r="C148" t="str">
            <v>600A,1F</v>
          </cell>
          <cell r="D148" t="str">
            <v>개</v>
          </cell>
          <cell r="E148">
            <v>600000</v>
          </cell>
          <cell r="H148">
            <v>531</v>
          </cell>
          <cell r="I148">
            <v>600000</v>
          </cell>
          <cell r="K148">
            <v>600000</v>
          </cell>
          <cell r="P148" t="str">
            <v>허안식</v>
          </cell>
        </row>
        <row r="149">
          <cell r="A149" t="str">
            <v>M460</v>
          </cell>
          <cell r="B149" t="str">
            <v>MDPE 45°엘보</v>
          </cell>
          <cell r="C149" t="str">
            <v>600A</v>
          </cell>
          <cell r="D149" t="str">
            <v>개</v>
          </cell>
          <cell r="E149">
            <v>284000</v>
          </cell>
          <cell r="H149">
            <v>529</v>
          </cell>
          <cell r="I149">
            <v>284000</v>
          </cell>
          <cell r="K149">
            <v>284000</v>
          </cell>
          <cell r="P149" t="str">
            <v>허안식</v>
          </cell>
        </row>
        <row r="150">
          <cell r="A150" t="str">
            <v>M960</v>
          </cell>
          <cell r="B150" t="str">
            <v>MDPE 90°엘보</v>
          </cell>
          <cell r="C150" t="str">
            <v>600A</v>
          </cell>
          <cell r="D150" t="str">
            <v>개</v>
          </cell>
          <cell r="E150">
            <v>284000</v>
          </cell>
          <cell r="H150">
            <v>529</v>
          </cell>
          <cell r="I150">
            <v>284000</v>
          </cell>
          <cell r="K150">
            <v>284000</v>
          </cell>
          <cell r="P150" t="str">
            <v>허안식</v>
          </cell>
        </row>
        <row r="151">
          <cell r="A151" t="str">
            <v>M260</v>
          </cell>
          <cell r="B151" t="str">
            <v>MDPE 22.5°엘보</v>
          </cell>
          <cell r="C151" t="str">
            <v>600A</v>
          </cell>
          <cell r="D151" t="str">
            <v>개</v>
          </cell>
          <cell r="E151">
            <v>284000</v>
          </cell>
          <cell r="H151">
            <v>529</v>
          </cell>
          <cell r="I151">
            <v>284000</v>
          </cell>
          <cell r="K151">
            <v>284000</v>
          </cell>
          <cell r="P151" t="str">
            <v>허안식</v>
          </cell>
        </row>
        <row r="152">
          <cell r="A152" t="str">
            <v>헤C60</v>
          </cell>
          <cell r="B152" t="str">
            <v>헤더 CONNECTOR</v>
          </cell>
          <cell r="C152" t="str">
            <v>600Ax200A,2구</v>
          </cell>
          <cell r="D152" t="str">
            <v>개</v>
          </cell>
          <cell r="E152">
            <v>600000</v>
          </cell>
          <cell r="I152">
            <v>600000</v>
          </cell>
          <cell r="K152">
            <v>600000</v>
          </cell>
          <cell r="P152" t="str">
            <v>허안식</v>
          </cell>
        </row>
        <row r="153">
          <cell r="A153" t="str">
            <v>M유40</v>
          </cell>
          <cell r="B153" t="str">
            <v>MDPE 유공관</v>
          </cell>
          <cell r="C153" t="str">
            <v>400A</v>
          </cell>
          <cell r="D153" t="str">
            <v>m</v>
          </cell>
          <cell r="E153">
            <v>130770</v>
          </cell>
          <cell r="H153">
            <v>531</v>
          </cell>
          <cell r="I153">
            <v>130770</v>
          </cell>
          <cell r="K153">
            <v>130770</v>
          </cell>
          <cell r="P153" t="str">
            <v>허안식</v>
          </cell>
        </row>
        <row r="154">
          <cell r="A154" t="str">
            <v>P티40</v>
          </cell>
          <cell r="B154" t="str">
            <v>PE정 티이</v>
          </cell>
          <cell r="C154" t="str">
            <v>400A</v>
          </cell>
          <cell r="D154" t="str">
            <v>개</v>
          </cell>
          <cell r="E154">
            <v>152300</v>
          </cell>
          <cell r="H154">
            <v>531</v>
          </cell>
          <cell r="I154">
            <v>152300</v>
          </cell>
          <cell r="K154">
            <v>152300</v>
          </cell>
          <cell r="P154" t="str">
            <v>허안식</v>
          </cell>
        </row>
        <row r="155">
          <cell r="A155" t="str">
            <v>DJ40</v>
          </cell>
          <cell r="B155" t="str">
            <v>D.R JOINT</v>
          </cell>
          <cell r="C155" t="str">
            <v>400A</v>
          </cell>
          <cell r="D155" t="str">
            <v>개</v>
          </cell>
          <cell r="E155">
            <v>350000</v>
          </cell>
          <cell r="H155">
            <v>531</v>
          </cell>
          <cell r="I155">
            <v>350000</v>
          </cell>
          <cell r="K155">
            <v>350000</v>
          </cell>
          <cell r="P155" t="str">
            <v>허안식</v>
          </cell>
        </row>
        <row r="156">
          <cell r="A156" t="str">
            <v>M240</v>
          </cell>
          <cell r="B156" t="str">
            <v>MDPE 22.5°엘보</v>
          </cell>
          <cell r="C156" t="str">
            <v>400A</v>
          </cell>
          <cell r="D156" t="str">
            <v>개</v>
          </cell>
          <cell r="E156">
            <v>150000</v>
          </cell>
          <cell r="H156">
            <v>529</v>
          </cell>
          <cell r="I156">
            <v>150000</v>
          </cell>
          <cell r="K156">
            <v>150000</v>
          </cell>
          <cell r="P156" t="str">
            <v>허안식</v>
          </cell>
        </row>
        <row r="157">
          <cell r="A157" t="str">
            <v>M무40</v>
          </cell>
          <cell r="B157" t="str">
            <v>MDPE 무공관</v>
          </cell>
          <cell r="C157" t="str">
            <v>400A</v>
          </cell>
          <cell r="D157" t="str">
            <v>m</v>
          </cell>
          <cell r="E157">
            <v>130770</v>
          </cell>
          <cell r="H157">
            <v>531</v>
          </cell>
          <cell r="I157">
            <v>130770</v>
          </cell>
          <cell r="K157">
            <v>130770</v>
          </cell>
          <cell r="P157" t="str">
            <v>허안식</v>
          </cell>
        </row>
        <row r="158">
          <cell r="A158" t="str">
            <v>P캡40</v>
          </cell>
          <cell r="B158" t="str">
            <v>PE엔드 캡</v>
          </cell>
          <cell r="C158" t="str">
            <v>400A</v>
          </cell>
          <cell r="D158" t="str">
            <v>개</v>
          </cell>
          <cell r="E158">
            <v>112100</v>
          </cell>
          <cell r="H158">
            <v>533</v>
          </cell>
          <cell r="I158">
            <v>112100</v>
          </cell>
          <cell r="K158">
            <v>112100</v>
          </cell>
          <cell r="P158" t="str">
            <v>허안식</v>
          </cell>
        </row>
        <row r="159">
          <cell r="A159" t="str">
            <v>P이40</v>
          </cell>
          <cell r="B159" t="str">
            <v>PE 이경티이</v>
          </cell>
          <cell r="C159" t="str">
            <v>400x200</v>
          </cell>
          <cell r="D159" t="str">
            <v>개</v>
          </cell>
          <cell r="E159">
            <v>253800</v>
          </cell>
          <cell r="H159">
            <v>533</v>
          </cell>
          <cell r="I159">
            <v>253800</v>
          </cell>
          <cell r="K159">
            <v>253800</v>
          </cell>
          <cell r="P159" t="str">
            <v>허안식</v>
          </cell>
        </row>
        <row r="160">
          <cell r="A160" t="str">
            <v>M반30</v>
          </cell>
          <cell r="B160" t="str">
            <v>MDPE 반유공관</v>
          </cell>
          <cell r="C160" t="str">
            <v>300A</v>
          </cell>
          <cell r="D160" t="str">
            <v>m</v>
          </cell>
          <cell r="E160">
            <v>74910</v>
          </cell>
          <cell r="I160">
            <v>74910</v>
          </cell>
          <cell r="K160">
            <v>74910</v>
          </cell>
          <cell r="P160" t="str">
            <v>김정헌</v>
          </cell>
        </row>
        <row r="161">
          <cell r="A161" t="str">
            <v>M무30</v>
          </cell>
          <cell r="B161" t="str">
            <v>MDPE 무공관</v>
          </cell>
          <cell r="C161" t="str">
            <v>300A</v>
          </cell>
          <cell r="D161" t="str">
            <v>m</v>
          </cell>
          <cell r="E161">
            <v>74910</v>
          </cell>
          <cell r="I161">
            <v>74910</v>
          </cell>
          <cell r="K161">
            <v>74910</v>
          </cell>
          <cell r="P161" t="str">
            <v>김정헌</v>
          </cell>
        </row>
        <row r="162">
          <cell r="A162" t="str">
            <v>M유30</v>
          </cell>
          <cell r="B162" t="str">
            <v>MDPE 유공관</v>
          </cell>
          <cell r="C162" t="str">
            <v>300A</v>
          </cell>
          <cell r="D162" t="str">
            <v>m</v>
          </cell>
          <cell r="E162">
            <v>74910</v>
          </cell>
          <cell r="H162">
            <v>531</v>
          </cell>
          <cell r="I162">
            <v>74910</v>
          </cell>
          <cell r="K162">
            <v>74910</v>
          </cell>
          <cell r="P162" t="str">
            <v>허안식</v>
          </cell>
        </row>
        <row r="163">
          <cell r="A163" t="str">
            <v>M엘30</v>
          </cell>
          <cell r="B163" t="str">
            <v>MDPE 엘보(90°)</v>
          </cell>
          <cell r="C163" t="str">
            <v>300A</v>
          </cell>
          <cell r="D163" t="str">
            <v>개</v>
          </cell>
          <cell r="E163">
            <v>97100</v>
          </cell>
          <cell r="I163">
            <v>97100</v>
          </cell>
          <cell r="K163">
            <v>97100</v>
          </cell>
          <cell r="P163" t="str">
            <v>김정헌</v>
          </cell>
        </row>
        <row r="164">
          <cell r="A164" t="str">
            <v>M티30</v>
          </cell>
          <cell r="B164" t="str">
            <v>MDPE 티이</v>
          </cell>
          <cell r="C164" t="str">
            <v>300A</v>
          </cell>
          <cell r="D164" t="str">
            <v>개</v>
          </cell>
          <cell r="E164">
            <v>109300</v>
          </cell>
          <cell r="I164">
            <v>109300</v>
          </cell>
          <cell r="K164">
            <v>109300</v>
          </cell>
          <cell r="P164" t="str">
            <v>김정헌</v>
          </cell>
        </row>
        <row r="165">
          <cell r="A165" t="str">
            <v>P이30</v>
          </cell>
          <cell r="B165" t="str">
            <v>PE 이경티이</v>
          </cell>
          <cell r="C165" t="str">
            <v>300x200</v>
          </cell>
          <cell r="D165" t="str">
            <v>개</v>
          </cell>
          <cell r="E165">
            <v>253800</v>
          </cell>
          <cell r="H165">
            <v>533</v>
          </cell>
          <cell r="I165">
            <v>253800</v>
          </cell>
          <cell r="K165">
            <v>253800</v>
          </cell>
          <cell r="P165" t="str">
            <v>허안식</v>
          </cell>
        </row>
        <row r="166">
          <cell r="A166" t="str">
            <v>P캡20</v>
          </cell>
          <cell r="B166" t="str">
            <v>PE엔드 캡</v>
          </cell>
          <cell r="C166" t="str">
            <v>200A</v>
          </cell>
          <cell r="D166" t="str">
            <v>개</v>
          </cell>
          <cell r="E166">
            <v>19300</v>
          </cell>
          <cell r="H166">
            <v>533</v>
          </cell>
          <cell r="I166">
            <v>19300</v>
          </cell>
          <cell r="K166">
            <v>19300</v>
          </cell>
          <cell r="P166" t="str">
            <v>허안식</v>
          </cell>
        </row>
        <row r="167">
          <cell r="A167" t="str">
            <v>M무20</v>
          </cell>
          <cell r="B167" t="str">
            <v>MDPE 무공관</v>
          </cell>
          <cell r="C167" t="str">
            <v>200A</v>
          </cell>
          <cell r="D167" t="str">
            <v>m</v>
          </cell>
          <cell r="E167">
            <v>35650</v>
          </cell>
          <cell r="H167">
            <v>531</v>
          </cell>
          <cell r="I167">
            <v>35650</v>
          </cell>
          <cell r="K167">
            <v>35650</v>
          </cell>
          <cell r="P167" t="str">
            <v>허안식</v>
          </cell>
        </row>
        <row r="168">
          <cell r="A168" t="str">
            <v>P무20</v>
          </cell>
          <cell r="B168" t="str">
            <v>PE 무공관</v>
          </cell>
          <cell r="C168" t="str">
            <v>200A</v>
          </cell>
          <cell r="D168" t="str">
            <v>m</v>
          </cell>
          <cell r="E168">
            <v>35650</v>
          </cell>
          <cell r="H168">
            <v>531</v>
          </cell>
          <cell r="I168">
            <v>35650</v>
          </cell>
          <cell r="K168">
            <v>35650</v>
          </cell>
          <cell r="P168" t="str">
            <v>허안식</v>
          </cell>
        </row>
        <row r="169">
          <cell r="A169" t="str">
            <v>P엘20</v>
          </cell>
          <cell r="B169" t="str">
            <v>PE 엘보(90°)</v>
          </cell>
          <cell r="C169" t="str">
            <v>200A</v>
          </cell>
          <cell r="D169" t="str">
            <v>개</v>
          </cell>
          <cell r="E169">
            <v>43400</v>
          </cell>
          <cell r="H169">
            <v>531</v>
          </cell>
          <cell r="I169">
            <v>43400</v>
          </cell>
          <cell r="K169">
            <v>43400</v>
          </cell>
          <cell r="P169" t="str">
            <v>허안식</v>
          </cell>
        </row>
        <row r="170">
          <cell r="A170" t="str">
            <v>P티20</v>
          </cell>
          <cell r="B170" t="str">
            <v>PE 티이</v>
          </cell>
          <cell r="C170" t="str">
            <v>200A</v>
          </cell>
          <cell r="D170" t="str">
            <v>개</v>
          </cell>
          <cell r="E170">
            <v>61900</v>
          </cell>
          <cell r="H170">
            <v>531</v>
          </cell>
          <cell r="I170">
            <v>61900</v>
          </cell>
          <cell r="K170">
            <v>61900</v>
          </cell>
          <cell r="P170" t="str">
            <v>허안식</v>
          </cell>
        </row>
        <row r="171">
          <cell r="A171" t="str">
            <v>P맹20</v>
          </cell>
          <cell r="B171" t="str">
            <v>PE 맹플랜지</v>
          </cell>
          <cell r="C171" t="str">
            <v>200A</v>
          </cell>
          <cell r="D171" t="str">
            <v>개</v>
          </cell>
          <cell r="E171">
            <v>35650</v>
          </cell>
          <cell r="H171">
            <v>537</v>
          </cell>
          <cell r="I171">
            <v>35650</v>
          </cell>
          <cell r="K171">
            <v>35650</v>
          </cell>
          <cell r="P171" t="str">
            <v>허안식</v>
          </cell>
        </row>
        <row r="172">
          <cell r="A172" t="str">
            <v>P플20</v>
          </cell>
          <cell r="B172" t="str">
            <v>PE 플랜지</v>
          </cell>
          <cell r="C172" t="str">
            <v>200A</v>
          </cell>
          <cell r="D172" t="str">
            <v>개</v>
          </cell>
          <cell r="E172">
            <v>49800</v>
          </cell>
          <cell r="H172">
            <v>537</v>
          </cell>
          <cell r="I172">
            <v>49800</v>
          </cell>
          <cell r="K172">
            <v>49800</v>
          </cell>
          <cell r="P172" t="str">
            <v>허안식</v>
          </cell>
        </row>
        <row r="173">
          <cell r="A173" t="str">
            <v>PS20</v>
          </cell>
          <cell r="B173" t="str">
            <v>PE SLIP JOINT</v>
          </cell>
          <cell r="C173" t="str">
            <v>200A,L=1.5m</v>
          </cell>
          <cell r="D173" t="str">
            <v>개</v>
          </cell>
          <cell r="E173">
            <v>50000</v>
          </cell>
          <cell r="L173">
            <v>50000</v>
          </cell>
          <cell r="M173">
            <v>50000</v>
          </cell>
          <cell r="P173" t="str">
            <v>허안식</v>
          </cell>
        </row>
        <row r="174">
          <cell r="A174" t="str">
            <v>엘보2플</v>
          </cell>
          <cell r="B174" t="str">
            <v>엘보</v>
          </cell>
          <cell r="C174" t="str">
            <v>200A, 플랜지형</v>
          </cell>
          <cell r="D174" t="str">
            <v>개</v>
          </cell>
          <cell r="E174">
            <v>100000</v>
          </cell>
          <cell r="I174">
            <v>100000</v>
          </cell>
          <cell r="K174">
            <v>100000</v>
          </cell>
          <cell r="P174" t="str">
            <v>허안식</v>
          </cell>
        </row>
        <row r="175">
          <cell r="A175" t="str">
            <v>버밸20</v>
          </cell>
          <cell r="B175" t="str">
            <v>버터플라이 밸브</v>
          </cell>
          <cell r="C175" t="str">
            <v>200A,Fig1Wafer,10kg/㎠</v>
          </cell>
          <cell r="D175" t="str">
            <v>개</v>
          </cell>
          <cell r="E175">
            <v>367500</v>
          </cell>
          <cell r="H175">
            <v>572</v>
          </cell>
          <cell r="I175">
            <v>367500</v>
          </cell>
          <cell r="K175">
            <v>367500</v>
          </cell>
          <cell r="P175" t="str">
            <v>허안식</v>
          </cell>
        </row>
        <row r="176">
          <cell r="A176" t="str">
            <v>F관7P</v>
          </cell>
          <cell r="B176" t="str">
            <v>Flexible 관</v>
          </cell>
          <cell r="C176" t="str">
            <v>75A, PVC</v>
          </cell>
          <cell r="D176" t="str">
            <v>m</v>
          </cell>
          <cell r="E176">
            <v>50000</v>
          </cell>
          <cell r="L176">
            <v>50000</v>
          </cell>
          <cell r="M176">
            <v>50000</v>
          </cell>
          <cell r="P176" t="str">
            <v>허안식</v>
          </cell>
        </row>
        <row r="177">
          <cell r="A177" t="str">
            <v>강관19</v>
          </cell>
          <cell r="B177" t="str">
            <v>강관</v>
          </cell>
          <cell r="C177" t="str">
            <v>D19,1.2t</v>
          </cell>
          <cell r="D177" t="str">
            <v>m</v>
          </cell>
          <cell r="E177">
            <v>314</v>
          </cell>
          <cell r="H177">
            <v>66</v>
          </cell>
          <cell r="I177">
            <v>314</v>
          </cell>
          <cell r="K177">
            <v>314</v>
          </cell>
          <cell r="L177" t="str">
            <v>0.527kg/m</v>
          </cell>
          <cell r="P177" t="str">
            <v>김정헌</v>
          </cell>
        </row>
        <row r="178">
          <cell r="A178" t="str">
            <v>강관25</v>
          </cell>
          <cell r="B178" t="str">
            <v>강관</v>
          </cell>
          <cell r="C178" t="str">
            <v>D25.4,1.4t</v>
          </cell>
          <cell r="D178" t="str">
            <v>m</v>
          </cell>
          <cell r="E178">
            <v>398</v>
          </cell>
          <cell r="H178">
            <v>66</v>
          </cell>
          <cell r="I178">
            <v>398</v>
          </cell>
          <cell r="P178" t="str">
            <v>기전</v>
          </cell>
        </row>
        <row r="179">
          <cell r="A179" t="str">
            <v>강관51</v>
          </cell>
          <cell r="B179" t="str">
            <v>강관</v>
          </cell>
          <cell r="C179" t="str">
            <v>D51,1.2t</v>
          </cell>
          <cell r="D179" t="str">
            <v>m</v>
          </cell>
          <cell r="E179">
            <v>760</v>
          </cell>
          <cell r="H179">
            <v>66</v>
          </cell>
          <cell r="I179">
            <v>760</v>
          </cell>
          <cell r="K179">
            <v>760</v>
          </cell>
          <cell r="L179" t="str">
            <v>1.831kg/m</v>
          </cell>
          <cell r="P179" t="str">
            <v>최종식</v>
          </cell>
        </row>
        <row r="180">
          <cell r="A180" t="str">
            <v>강관5114</v>
          </cell>
          <cell r="B180" t="str">
            <v>강관</v>
          </cell>
          <cell r="C180" t="str">
            <v>D50.8,1.4t</v>
          </cell>
          <cell r="D180" t="str">
            <v>m</v>
          </cell>
          <cell r="E180">
            <v>845</v>
          </cell>
          <cell r="H180">
            <v>66</v>
          </cell>
          <cell r="I180">
            <v>845</v>
          </cell>
          <cell r="P180" t="str">
            <v>기전</v>
          </cell>
        </row>
        <row r="181">
          <cell r="A181" t="str">
            <v>강관63</v>
          </cell>
          <cell r="B181" t="str">
            <v>강관</v>
          </cell>
          <cell r="C181" t="str">
            <v>D63,1.5t</v>
          </cell>
          <cell r="D181" t="str">
            <v>m</v>
          </cell>
          <cell r="E181">
            <v>972</v>
          </cell>
          <cell r="H181">
            <v>65</v>
          </cell>
          <cell r="I181">
            <v>972</v>
          </cell>
          <cell r="K181">
            <v>972</v>
          </cell>
          <cell r="L181" t="str">
            <v>2.275kg/m</v>
          </cell>
          <cell r="P181" t="str">
            <v>김영민</v>
          </cell>
        </row>
        <row r="182">
          <cell r="A182" t="str">
            <v>강관75</v>
          </cell>
          <cell r="B182" t="str">
            <v>강관</v>
          </cell>
          <cell r="C182" t="str">
            <v>D75,1.5t</v>
          </cell>
          <cell r="D182" t="str">
            <v>m</v>
          </cell>
          <cell r="E182">
            <v>1349</v>
          </cell>
          <cell r="H182">
            <v>65</v>
          </cell>
          <cell r="I182">
            <v>1349</v>
          </cell>
          <cell r="K182">
            <v>1349</v>
          </cell>
          <cell r="L182" t="str">
            <v>2.719kg/m</v>
          </cell>
          <cell r="P182" t="str">
            <v>최종식</v>
          </cell>
        </row>
        <row r="183">
          <cell r="A183" t="str">
            <v>강관76</v>
          </cell>
          <cell r="B183" t="str">
            <v>강관</v>
          </cell>
          <cell r="C183" t="str">
            <v>D76.3,3.65t,배관용,백</v>
          </cell>
          <cell r="D183" t="str">
            <v>m</v>
          </cell>
          <cell r="E183">
            <v>4418</v>
          </cell>
          <cell r="H183">
            <v>474</v>
          </cell>
          <cell r="I183">
            <v>4418</v>
          </cell>
          <cell r="K183">
            <v>4418</v>
          </cell>
          <cell r="L183" t="str">
            <v>6.34kg/m</v>
          </cell>
          <cell r="P183" t="str">
            <v>최종식</v>
          </cell>
        </row>
        <row r="184">
          <cell r="A184" t="str">
            <v>강관114</v>
          </cell>
          <cell r="B184" t="str">
            <v>강관</v>
          </cell>
          <cell r="C184" t="str">
            <v>D114.3,4.5t</v>
          </cell>
          <cell r="D184" t="str">
            <v>m</v>
          </cell>
          <cell r="E184">
            <v>7328</v>
          </cell>
          <cell r="H184">
            <v>474</v>
          </cell>
          <cell r="I184">
            <v>7328</v>
          </cell>
          <cell r="P184" t="str">
            <v>기전</v>
          </cell>
        </row>
        <row r="185">
          <cell r="A185" t="str">
            <v>강관500</v>
          </cell>
          <cell r="B185" t="str">
            <v>강관파일</v>
          </cell>
          <cell r="C185" t="str">
            <v>D500,8t,스파이럴</v>
          </cell>
          <cell r="D185" t="str">
            <v>m</v>
          </cell>
          <cell r="E185">
            <v>43384</v>
          </cell>
          <cell r="H185">
            <v>214</v>
          </cell>
          <cell r="I185">
            <v>43384</v>
          </cell>
          <cell r="K185">
            <v>43384</v>
          </cell>
          <cell r="L185" t="str">
            <v>98.6kg/m</v>
          </cell>
          <cell r="P185" t="str">
            <v>최종식</v>
          </cell>
        </row>
        <row r="186">
          <cell r="A186" t="str">
            <v>스강12</v>
          </cell>
          <cell r="B186" t="str">
            <v>스테인레스 강관</v>
          </cell>
          <cell r="C186" t="str">
            <v>1,200A,STS304</v>
          </cell>
          <cell r="D186" t="str">
            <v>m</v>
          </cell>
          <cell r="E186">
            <v>799549</v>
          </cell>
          <cell r="L186">
            <v>799549</v>
          </cell>
          <cell r="M186">
            <v>799549</v>
          </cell>
          <cell r="P186" t="str">
            <v>허안식</v>
          </cell>
        </row>
        <row r="187">
          <cell r="A187" t="str">
            <v>스맹12</v>
          </cell>
          <cell r="B187" t="str">
            <v>스테인레스 맹플랜지</v>
          </cell>
          <cell r="C187" t="str">
            <v>1,200A,STS304</v>
          </cell>
          <cell r="D187" t="str">
            <v>개</v>
          </cell>
          <cell r="E187">
            <v>800000</v>
          </cell>
          <cell r="L187">
            <v>800000</v>
          </cell>
          <cell r="M187">
            <v>800000</v>
          </cell>
          <cell r="P187" t="str">
            <v>허안식</v>
          </cell>
        </row>
        <row r="188">
          <cell r="A188" t="str">
            <v>스엘12</v>
          </cell>
          <cell r="B188" t="str">
            <v>스테인레스90° 엘보</v>
          </cell>
          <cell r="C188" t="str">
            <v>1,200A,STS304</v>
          </cell>
          <cell r="D188" t="str">
            <v>개</v>
          </cell>
          <cell r="E188">
            <v>1599098</v>
          </cell>
          <cell r="L188">
            <v>1599098</v>
          </cell>
          <cell r="M188">
            <v>1599098</v>
          </cell>
          <cell r="P188" t="str">
            <v>허안식</v>
          </cell>
        </row>
        <row r="189">
          <cell r="A189" t="str">
            <v>스티12</v>
          </cell>
          <cell r="B189" t="str">
            <v>스테인레스 티이</v>
          </cell>
          <cell r="C189" t="str">
            <v>1,200A,STS304</v>
          </cell>
          <cell r="D189" t="str">
            <v>개</v>
          </cell>
          <cell r="E189">
            <v>2398647</v>
          </cell>
          <cell r="L189">
            <v>2398647</v>
          </cell>
          <cell r="M189">
            <v>2398647</v>
          </cell>
          <cell r="P189" t="str">
            <v>허안식</v>
          </cell>
        </row>
        <row r="190">
          <cell r="A190" t="str">
            <v>스강60</v>
          </cell>
          <cell r="B190" t="str">
            <v>스테인레스 강관</v>
          </cell>
          <cell r="C190" t="str">
            <v>600A,STS304,t=6mm</v>
          </cell>
          <cell r="D190" t="str">
            <v>m</v>
          </cell>
          <cell r="E190">
            <v>200000</v>
          </cell>
          <cell r="L190">
            <v>200000</v>
          </cell>
          <cell r="M190">
            <v>200000</v>
          </cell>
          <cell r="P190" t="str">
            <v>허안식</v>
          </cell>
        </row>
        <row r="191">
          <cell r="A191" t="str">
            <v>스각55</v>
          </cell>
          <cell r="B191" t="str">
            <v>스테인레스 각관</v>
          </cell>
          <cell r="C191" t="str">
            <v>50x 50,STS304,t=6mm</v>
          </cell>
          <cell r="D191" t="str">
            <v>m</v>
          </cell>
          <cell r="E191">
            <v>4670</v>
          </cell>
          <cell r="H191">
            <v>80</v>
          </cell>
          <cell r="I191">
            <v>4670</v>
          </cell>
          <cell r="K191">
            <v>4670</v>
          </cell>
          <cell r="L191" t="str">
            <v>1.56kg/m</v>
          </cell>
          <cell r="P191" t="str">
            <v>박광규</v>
          </cell>
        </row>
        <row r="192">
          <cell r="A192" t="str">
            <v>버밸60</v>
          </cell>
          <cell r="B192" t="str">
            <v>버터플라이 밸브</v>
          </cell>
          <cell r="C192" t="str">
            <v>600A,Fig1Wafer,10kg/㎠</v>
          </cell>
          <cell r="D192" t="str">
            <v>개</v>
          </cell>
          <cell r="E192">
            <v>3023300</v>
          </cell>
          <cell r="H192">
            <v>572</v>
          </cell>
          <cell r="I192">
            <v>3023300</v>
          </cell>
          <cell r="K192">
            <v>3023300</v>
          </cell>
          <cell r="P192" t="str">
            <v>허안식</v>
          </cell>
        </row>
        <row r="193">
          <cell r="A193" t="str">
            <v>9엘60</v>
          </cell>
          <cell r="B193" t="str">
            <v>90° 엘보</v>
          </cell>
          <cell r="C193" t="str">
            <v>600A,STS304</v>
          </cell>
          <cell r="D193" t="str">
            <v>개</v>
          </cell>
          <cell r="E193">
            <v>600000</v>
          </cell>
          <cell r="L193">
            <v>600000</v>
          </cell>
          <cell r="M193">
            <v>600000</v>
          </cell>
          <cell r="P193" t="str">
            <v>허안식</v>
          </cell>
        </row>
        <row r="194">
          <cell r="A194" t="str">
            <v>스플60</v>
          </cell>
          <cell r="B194" t="str">
            <v>스테인레스 플랜지</v>
          </cell>
          <cell r="C194" t="str">
            <v>600A,STS304</v>
          </cell>
          <cell r="D194" t="str">
            <v>개</v>
          </cell>
          <cell r="E194">
            <v>200000</v>
          </cell>
          <cell r="L194">
            <v>200000</v>
          </cell>
          <cell r="M194">
            <v>200000</v>
          </cell>
          <cell r="P194" t="str">
            <v>허안식</v>
          </cell>
        </row>
        <row r="195">
          <cell r="A195" t="str">
            <v>스강23</v>
          </cell>
          <cell r="B195" t="str">
            <v>스테인레스 강관</v>
          </cell>
          <cell r="C195" t="str">
            <v>200A,STS304,t=3mm</v>
          </cell>
          <cell r="D195" t="str">
            <v>m</v>
          </cell>
          <cell r="E195">
            <v>42345</v>
          </cell>
          <cell r="H195">
            <v>495</v>
          </cell>
          <cell r="I195">
            <v>42345</v>
          </cell>
          <cell r="K195">
            <v>42345</v>
          </cell>
          <cell r="L195" t="str">
            <v>15.9kg/m</v>
          </cell>
          <cell r="P195" t="str">
            <v>박광규</v>
          </cell>
        </row>
        <row r="196">
          <cell r="A196" t="str">
            <v>스강20</v>
          </cell>
          <cell r="B196" t="str">
            <v>스테인레스 강관</v>
          </cell>
          <cell r="C196" t="str">
            <v>200A,STS304,t=2mm</v>
          </cell>
          <cell r="D196" t="str">
            <v>m</v>
          </cell>
          <cell r="E196">
            <v>35115</v>
          </cell>
          <cell r="H196">
            <v>495</v>
          </cell>
          <cell r="I196">
            <v>35115</v>
          </cell>
          <cell r="K196">
            <v>35115</v>
          </cell>
          <cell r="P196" t="str">
            <v>허안식</v>
          </cell>
        </row>
        <row r="197">
          <cell r="A197" t="str">
            <v>스맹21</v>
          </cell>
          <cell r="B197" t="str">
            <v>스테인레스 맹플랜지</v>
          </cell>
          <cell r="C197" t="str">
            <v>200A,STS304, 10K</v>
          </cell>
          <cell r="D197" t="str">
            <v>개</v>
          </cell>
          <cell r="E197">
            <v>60000</v>
          </cell>
          <cell r="H197">
            <v>498</v>
          </cell>
          <cell r="I197">
            <v>60000</v>
          </cell>
          <cell r="K197">
            <v>60000</v>
          </cell>
          <cell r="P197" t="str">
            <v>허안식,박광규</v>
          </cell>
        </row>
        <row r="198">
          <cell r="A198" t="str">
            <v>스플20</v>
          </cell>
          <cell r="B198" t="str">
            <v>스테인레스 플랜지</v>
          </cell>
          <cell r="C198" t="str">
            <v>200A,STS304</v>
          </cell>
          <cell r="D198" t="str">
            <v>개</v>
          </cell>
          <cell r="E198">
            <v>37140</v>
          </cell>
          <cell r="H198">
            <v>498</v>
          </cell>
          <cell r="I198">
            <v>37140</v>
          </cell>
          <cell r="K198">
            <v>37140</v>
          </cell>
          <cell r="P198" t="str">
            <v>허안식,박광규</v>
          </cell>
        </row>
        <row r="199">
          <cell r="A199" t="str">
            <v>스강0712</v>
          </cell>
          <cell r="B199" t="str">
            <v>스테인레스 강관</v>
          </cell>
          <cell r="C199" t="str">
            <v>Φ76.3mm,STS304,t=1.2mm</v>
          </cell>
          <cell r="D199" t="str">
            <v>m</v>
          </cell>
          <cell r="E199">
            <v>6290</v>
          </cell>
          <cell r="J199">
            <v>62</v>
          </cell>
          <cell r="K199">
            <v>6290</v>
          </cell>
          <cell r="M199" t="str">
            <v>kg/m</v>
          </cell>
          <cell r="P199" t="str">
            <v>기전</v>
          </cell>
        </row>
        <row r="200">
          <cell r="A200" t="str">
            <v>스강06</v>
          </cell>
          <cell r="B200" t="str">
            <v>스테인레스 강관</v>
          </cell>
          <cell r="C200" t="str">
            <v>Φ63.5mm,STS304,t=1.0mm</v>
          </cell>
          <cell r="D200" t="str">
            <v>m</v>
          </cell>
          <cell r="E200">
            <v>4120</v>
          </cell>
          <cell r="H200">
            <v>78</v>
          </cell>
          <cell r="I200">
            <v>4120</v>
          </cell>
          <cell r="K200">
            <v>4120</v>
          </cell>
          <cell r="L200" t="str">
            <v>1.556kg/m</v>
          </cell>
          <cell r="P200" t="str">
            <v>최종식</v>
          </cell>
        </row>
        <row r="201">
          <cell r="A201" t="str">
            <v>스강0615</v>
          </cell>
          <cell r="B201" t="str">
            <v>스테인레스 강관</v>
          </cell>
          <cell r="C201" t="str">
            <v>Φ63.5mm,STS304,t=1.5mm</v>
          </cell>
          <cell r="D201" t="str">
            <v>m</v>
          </cell>
          <cell r="E201">
            <v>5940</v>
          </cell>
          <cell r="H201">
            <v>78</v>
          </cell>
          <cell r="I201">
            <v>5940</v>
          </cell>
          <cell r="K201">
            <v>5940</v>
          </cell>
          <cell r="L201">
            <v>2.3199999999999998</v>
          </cell>
          <cell r="M201" t="str">
            <v>kg/m</v>
          </cell>
          <cell r="P201" t="str">
            <v>토목구조부</v>
          </cell>
        </row>
        <row r="202">
          <cell r="A202" t="str">
            <v>스강0515</v>
          </cell>
          <cell r="B202" t="str">
            <v>스테인레스 강관</v>
          </cell>
          <cell r="C202" t="str">
            <v>Φ50.8mm,STS304,t=1.5mm</v>
          </cell>
          <cell r="D202" t="str">
            <v>m</v>
          </cell>
          <cell r="E202">
            <v>4680</v>
          </cell>
          <cell r="H202">
            <v>78</v>
          </cell>
          <cell r="I202">
            <v>4680</v>
          </cell>
          <cell r="K202">
            <v>4680</v>
          </cell>
          <cell r="L202">
            <v>1.84</v>
          </cell>
          <cell r="M202" t="str">
            <v>kg/m</v>
          </cell>
          <cell r="P202" t="str">
            <v>토목구조부</v>
          </cell>
        </row>
        <row r="203">
          <cell r="A203" t="str">
            <v>스강0315</v>
          </cell>
          <cell r="B203" t="str">
            <v>스테인레스 강관</v>
          </cell>
          <cell r="C203" t="str">
            <v>Φ38.1mm,STS304,t=1.5mm</v>
          </cell>
          <cell r="D203" t="str">
            <v>m</v>
          </cell>
          <cell r="E203">
            <v>4100</v>
          </cell>
          <cell r="F203">
            <v>272</v>
          </cell>
          <cell r="G203">
            <v>4100</v>
          </cell>
          <cell r="H203">
            <v>78</v>
          </cell>
          <cell r="I203">
            <v>3570</v>
          </cell>
          <cell r="M203" t="str">
            <v>kg/m</v>
          </cell>
          <cell r="P203" t="str">
            <v>기전</v>
          </cell>
        </row>
        <row r="204">
          <cell r="A204" t="str">
            <v>스강0212</v>
          </cell>
          <cell r="B204" t="str">
            <v>스테인레스 강관</v>
          </cell>
          <cell r="C204" t="str">
            <v>Φ25.4mm,STS304,t=1.2mm</v>
          </cell>
          <cell r="D204" t="str">
            <v>m</v>
          </cell>
          <cell r="E204">
            <v>2210</v>
          </cell>
          <cell r="F204">
            <v>272</v>
          </cell>
          <cell r="G204">
            <v>2210</v>
          </cell>
          <cell r="H204">
            <v>78</v>
          </cell>
          <cell r="I204">
            <v>1900</v>
          </cell>
          <cell r="M204" t="str">
            <v>kg/m</v>
          </cell>
          <cell r="P204" t="str">
            <v>기전</v>
          </cell>
        </row>
        <row r="205">
          <cell r="A205" t="str">
            <v>스강0110</v>
          </cell>
          <cell r="B205" t="str">
            <v>스테인레스 강관</v>
          </cell>
          <cell r="C205" t="str">
            <v>Φ19.1mm,STS304,t=1.0mm</v>
          </cell>
          <cell r="D205" t="str">
            <v>m</v>
          </cell>
          <cell r="E205">
            <v>1250</v>
          </cell>
          <cell r="H205">
            <v>78</v>
          </cell>
          <cell r="I205">
            <v>1250</v>
          </cell>
          <cell r="K205">
            <v>1250</v>
          </cell>
          <cell r="L205">
            <v>0.45100000000000001</v>
          </cell>
          <cell r="M205" t="str">
            <v>kg/m</v>
          </cell>
          <cell r="P205" t="str">
            <v>토목구조부</v>
          </cell>
        </row>
        <row r="206">
          <cell r="A206" t="str">
            <v>스강캡63</v>
          </cell>
          <cell r="B206" t="str">
            <v>스테인레스 파이프 캡</v>
          </cell>
          <cell r="C206" t="str">
            <v>Φ63.5mm,STS304</v>
          </cell>
          <cell r="D206" t="str">
            <v>개</v>
          </cell>
          <cell r="E206">
            <v>450</v>
          </cell>
          <cell r="H206">
            <v>286</v>
          </cell>
          <cell r="I206">
            <v>450</v>
          </cell>
          <cell r="K206">
            <v>450</v>
          </cell>
          <cell r="P206" t="str">
            <v>토목구조부</v>
          </cell>
        </row>
        <row r="207">
          <cell r="A207" t="str">
            <v>유량20</v>
          </cell>
          <cell r="B207" t="str">
            <v>유량계</v>
          </cell>
          <cell r="C207" t="str">
            <v>200A</v>
          </cell>
          <cell r="D207" t="str">
            <v>개</v>
          </cell>
          <cell r="E207">
            <v>1600000</v>
          </cell>
          <cell r="H207">
            <v>584</v>
          </cell>
          <cell r="I207">
            <v>1600000</v>
          </cell>
          <cell r="K207">
            <v>1600000</v>
          </cell>
          <cell r="P207" t="str">
            <v>허안식</v>
          </cell>
        </row>
        <row r="208">
          <cell r="A208" t="str">
            <v>차밸60</v>
          </cell>
          <cell r="B208" t="str">
            <v>차단밸브</v>
          </cell>
          <cell r="C208" t="str">
            <v>600A(200mm,10kg/㎠게이트밸브,주철제)</v>
          </cell>
          <cell r="D208" t="str">
            <v>개</v>
          </cell>
          <cell r="E208">
            <v>589600</v>
          </cell>
          <cell r="H208">
            <v>556</v>
          </cell>
          <cell r="I208">
            <v>589600</v>
          </cell>
          <cell r="K208">
            <v>589600</v>
          </cell>
          <cell r="P208" t="str">
            <v>허안식</v>
          </cell>
        </row>
        <row r="209">
          <cell r="A209" t="str">
            <v>고무48</v>
          </cell>
          <cell r="B209" t="str">
            <v>고무판</v>
          </cell>
          <cell r="C209" t="str">
            <v>4.8t,내마모</v>
          </cell>
          <cell r="D209" t="str">
            <v>㎡</v>
          </cell>
          <cell r="E209">
            <v>13391.6</v>
          </cell>
          <cell r="H209">
            <v>1143</v>
          </cell>
          <cell r="I209">
            <v>13391.6</v>
          </cell>
          <cell r="K209">
            <v>13391.6</v>
          </cell>
          <cell r="P209" t="str">
            <v>허안식</v>
          </cell>
        </row>
        <row r="210">
          <cell r="A210" t="str">
            <v>고무64</v>
          </cell>
          <cell r="B210" t="str">
            <v>고무판</v>
          </cell>
          <cell r="C210" t="str">
            <v>6.4t,내마모</v>
          </cell>
          <cell r="D210" t="str">
            <v>㎡</v>
          </cell>
          <cell r="E210">
            <v>17975.900000000001</v>
          </cell>
          <cell r="H210">
            <v>1143</v>
          </cell>
          <cell r="I210">
            <v>17975.900000000001</v>
          </cell>
          <cell r="K210">
            <v>17975.900000000001</v>
          </cell>
          <cell r="P210" t="str">
            <v>토목구조부</v>
          </cell>
        </row>
        <row r="211">
          <cell r="A211" t="str">
            <v>H빔22</v>
          </cell>
          <cell r="B211" t="str">
            <v>H 빔</v>
          </cell>
          <cell r="C211" t="str">
            <v>200x 200x 8x 12</v>
          </cell>
          <cell r="D211" t="str">
            <v>ton</v>
          </cell>
          <cell r="E211">
            <v>445000</v>
          </cell>
          <cell r="H211">
            <v>49</v>
          </cell>
          <cell r="I211">
            <v>445000</v>
          </cell>
          <cell r="K211">
            <v>445000</v>
          </cell>
          <cell r="P211" t="str">
            <v>허안식</v>
          </cell>
        </row>
        <row r="212">
          <cell r="A212" t="str">
            <v>보경합수</v>
          </cell>
          <cell r="B212" t="str">
            <v>보차도 경계블록</v>
          </cell>
          <cell r="C212" t="str">
            <v>합성수지,150x170x200x1,000</v>
          </cell>
          <cell r="D212" t="str">
            <v>개</v>
          </cell>
          <cell r="E212">
            <v>11000</v>
          </cell>
          <cell r="H212">
            <v>157</v>
          </cell>
          <cell r="I212">
            <v>11000</v>
          </cell>
          <cell r="K212">
            <v>11000</v>
          </cell>
          <cell r="P212" t="str">
            <v>허안식</v>
          </cell>
        </row>
        <row r="213">
          <cell r="A213" t="str">
            <v>부직10</v>
          </cell>
          <cell r="B213" t="str">
            <v>부직포</v>
          </cell>
          <cell r="C213" t="str">
            <v>1,000g/㎡</v>
          </cell>
          <cell r="D213" t="str">
            <v>㎡</v>
          </cell>
          <cell r="E213">
            <v>3000</v>
          </cell>
          <cell r="H213">
            <v>221</v>
          </cell>
          <cell r="I213">
            <v>3000</v>
          </cell>
          <cell r="K213">
            <v>3000</v>
          </cell>
          <cell r="P213" t="str">
            <v>허안식</v>
          </cell>
        </row>
        <row r="214">
          <cell r="A214" t="str">
            <v>접착본드</v>
          </cell>
          <cell r="B214" t="str">
            <v>접착제</v>
          </cell>
          <cell r="C214" t="str">
            <v>본드</v>
          </cell>
          <cell r="D214" t="str">
            <v>kg</v>
          </cell>
          <cell r="E214">
            <v>1600</v>
          </cell>
          <cell r="H214">
            <v>131</v>
          </cell>
          <cell r="I214">
            <v>1600</v>
          </cell>
          <cell r="K214">
            <v>1600</v>
          </cell>
          <cell r="P214" t="str">
            <v>허안식</v>
          </cell>
        </row>
        <row r="215">
          <cell r="A215" t="str">
            <v>접착목재</v>
          </cell>
          <cell r="B215" t="str">
            <v>접착제(목재용)</v>
          </cell>
          <cell r="C215" t="str">
            <v>D403 D-2501</v>
          </cell>
          <cell r="D215" t="str">
            <v>kg</v>
          </cell>
          <cell r="E215">
            <v>1600</v>
          </cell>
          <cell r="H215">
            <v>131</v>
          </cell>
          <cell r="I215">
            <v>1600</v>
          </cell>
          <cell r="P215" t="str">
            <v>기전</v>
          </cell>
        </row>
        <row r="216">
          <cell r="A216" t="str">
            <v>접착스치</v>
          </cell>
          <cell r="B216" t="str">
            <v>접착제(스치로폴,암면)</v>
          </cell>
          <cell r="C216" t="str">
            <v>D2000IP D2505</v>
          </cell>
          <cell r="D216" t="str">
            <v>kg</v>
          </cell>
          <cell r="E216">
            <v>1600</v>
          </cell>
          <cell r="H216">
            <v>131</v>
          </cell>
          <cell r="I216">
            <v>1600</v>
          </cell>
          <cell r="P216" t="str">
            <v>기전</v>
          </cell>
        </row>
        <row r="217">
          <cell r="A217" t="str">
            <v>접착타일</v>
          </cell>
          <cell r="B217" t="str">
            <v>접착제(AS타일용)</v>
          </cell>
          <cell r="C217" t="str">
            <v>D420 S-1000</v>
          </cell>
          <cell r="D217" t="str">
            <v>kg</v>
          </cell>
          <cell r="E217">
            <v>1000</v>
          </cell>
          <cell r="H217">
            <v>131</v>
          </cell>
          <cell r="I217">
            <v>1000</v>
          </cell>
          <cell r="P217" t="str">
            <v>기전</v>
          </cell>
        </row>
        <row r="218">
          <cell r="A218" t="str">
            <v>에본70</v>
          </cell>
          <cell r="B218" t="str">
            <v>에폭시본드</v>
          </cell>
          <cell r="C218" t="str">
            <v>G-700</v>
          </cell>
          <cell r="D218" t="str">
            <v>kg</v>
          </cell>
          <cell r="E218">
            <v>11000</v>
          </cell>
          <cell r="H218">
            <v>132</v>
          </cell>
          <cell r="I218">
            <v>11000</v>
          </cell>
          <cell r="P218" t="str">
            <v>기전</v>
          </cell>
        </row>
        <row r="219">
          <cell r="A219" t="str">
            <v>스로50</v>
          </cell>
          <cell r="B219" t="str">
            <v>스치로폴</v>
          </cell>
          <cell r="C219" t="str">
            <v>50mm 비중0.03</v>
          </cell>
          <cell r="D219" t="str">
            <v>㎡</v>
          </cell>
          <cell r="E219">
            <v>2860</v>
          </cell>
          <cell r="F219">
            <v>359</v>
          </cell>
          <cell r="G219">
            <v>2860</v>
          </cell>
          <cell r="H219">
            <v>436</v>
          </cell>
          <cell r="I219">
            <v>2469</v>
          </cell>
          <cell r="P219" t="str">
            <v>기전</v>
          </cell>
        </row>
        <row r="220">
          <cell r="A220" t="str">
            <v>스로80</v>
          </cell>
          <cell r="B220" t="str">
            <v>스치로폴</v>
          </cell>
          <cell r="C220" t="str">
            <v>80mm 비중0.03</v>
          </cell>
          <cell r="D220" t="str">
            <v>㎡</v>
          </cell>
          <cell r="E220">
            <v>4576</v>
          </cell>
          <cell r="F220">
            <v>359</v>
          </cell>
          <cell r="G220">
            <v>4576</v>
          </cell>
          <cell r="H220">
            <v>436</v>
          </cell>
          <cell r="I220">
            <v>3950</v>
          </cell>
          <cell r="P220" t="str">
            <v>기전</v>
          </cell>
        </row>
        <row r="221">
          <cell r="A221" t="str">
            <v>그보50</v>
          </cell>
          <cell r="B221" t="str">
            <v>그라스울보드</v>
          </cell>
          <cell r="C221" t="str">
            <v>50mm 40K</v>
          </cell>
          <cell r="D221" t="str">
            <v>㎡</v>
          </cell>
          <cell r="E221">
            <v>3680</v>
          </cell>
          <cell r="F221">
            <v>345</v>
          </cell>
          <cell r="G221">
            <v>3680</v>
          </cell>
          <cell r="H221">
            <v>437</v>
          </cell>
          <cell r="I221">
            <v>3910</v>
          </cell>
          <cell r="P221" t="str">
            <v>기전</v>
          </cell>
        </row>
        <row r="222">
          <cell r="A222" t="str">
            <v>루드75</v>
          </cell>
          <cell r="B222" t="str">
            <v>루프드레인</v>
          </cell>
          <cell r="C222" t="str">
            <v>주철Φ75</v>
          </cell>
          <cell r="D222" t="str">
            <v>개</v>
          </cell>
          <cell r="E222">
            <v>13000</v>
          </cell>
          <cell r="H222">
            <v>354</v>
          </cell>
          <cell r="I222">
            <v>13000</v>
          </cell>
          <cell r="P222" t="str">
            <v>기전</v>
          </cell>
        </row>
        <row r="223">
          <cell r="A223" t="str">
            <v>루드100</v>
          </cell>
          <cell r="B223" t="str">
            <v>루프드레인</v>
          </cell>
          <cell r="C223" t="str">
            <v>주철Φ100</v>
          </cell>
          <cell r="D223" t="str">
            <v>개</v>
          </cell>
          <cell r="E223">
            <v>12860</v>
          </cell>
          <cell r="H223">
            <v>355</v>
          </cell>
          <cell r="I223">
            <v>12860</v>
          </cell>
          <cell r="P223" t="str">
            <v>기전</v>
          </cell>
        </row>
        <row r="224">
          <cell r="A224" t="str">
            <v>장홈..</v>
          </cell>
          <cell r="B224" t="str">
            <v>장식홈통</v>
          </cell>
          <cell r="D224" t="str">
            <v>개</v>
          </cell>
          <cell r="E224">
            <v>9000</v>
          </cell>
          <cell r="L224">
            <v>9000</v>
          </cell>
          <cell r="P224" t="str">
            <v>기전</v>
          </cell>
        </row>
        <row r="225">
          <cell r="A225" t="str">
            <v>빗블..</v>
          </cell>
          <cell r="B225" t="str">
            <v>빗물받이블럭</v>
          </cell>
          <cell r="D225" t="str">
            <v>개</v>
          </cell>
          <cell r="E225">
            <v>6000</v>
          </cell>
          <cell r="L225">
            <v>6000</v>
          </cell>
          <cell r="P225" t="str">
            <v>기전</v>
          </cell>
        </row>
        <row r="226">
          <cell r="A226" t="str">
            <v>지철..</v>
          </cell>
          <cell r="B226" t="str">
            <v>지지철물</v>
          </cell>
          <cell r="D226" t="str">
            <v>개</v>
          </cell>
          <cell r="E226">
            <v>750</v>
          </cell>
          <cell r="L226">
            <v>750</v>
          </cell>
          <cell r="P226" t="str">
            <v>기전</v>
          </cell>
        </row>
        <row r="227">
          <cell r="A227" t="str">
            <v>기분20</v>
          </cell>
          <cell r="B227" t="str">
            <v>기액분리기</v>
          </cell>
          <cell r="C227" t="str">
            <v>200A</v>
          </cell>
          <cell r="D227" t="str">
            <v>개</v>
          </cell>
          <cell r="E227">
            <v>5000000</v>
          </cell>
          <cell r="L227">
            <v>5000000</v>
          </cell>
          <cell r="M227">
            <v>5000000</v>
          </cell>
          <cell r="P227" t="str">
            <v>허안식</v>
          </cell>
        </row>
        <row r="228">
          <cell r="A228" t="str">
            <v>기분30</v>
          </cell>
          <cell r="B228" t="str">
            <v>기액분리기</v>
          </cell>
          <cell r="C228" t="str">
            <v>300A</v>
          </cell>
          <cell r="D228" t="str">
            <v>개</v>
          </cell>
          <cell r="E228">
            <v>5000000</v>
          </cell>
          <cell r="L228">
            <v>5000000</v>
          </cell>
          <cell r="M228">
            <v>5000000</v>
          </cell>
          <cell r="P228" t="str">
            <v>허안식</v>
          </cell>
        </row>
        <row r="229">
          <cell r="A229" t="str">
            <v>S주20</v>
          </cell>
          <cell r="B229" t="str">
            <v>STS 주름관</v>
          </cell>
          <cell r="C229" t="str">
            <v>200A</v>
          </cell>
          <cell r="D229" t="str">
            <v>m</v>
          </cell>
          <cell r="E229">
            <v>50000</v>
          </cell>
          <cell r="I229">
            <v>50000</v>
          </cell>
          <cell r="K229">
            <v>50000</v>
          </cell>
          <cell r="P229" t="str">
            <v>허안식</v>
          </cell>
        </row>
        <row r="230">
          <cell r="A230" t="str">
            <v>패킹2m</v>
          </cell>
          <cell r="B230" t="str">
            <v>패킹</v>
          </cell>
          <cell r="C230" t="str">
            <v>2mm,압축석면판</v>
          </cell>
          <cell r="D230" t="str">
            <v>㎡</v>
          </cell>
          <cell r="E230">
            <v>79555.5</v>
          </cell>
          <cell r="I230">
            <v>79555.5</v>
          </cell>
          <cell r="K230">
            <v>79555.5</v>
          </cell>
          <cell r="P230" t="str">
            <v>권광오(기초일위대가용)</v>
          </cell>
        </row>
        <row r="231">
          <cell r="A231" t="str">
            <v>프이AD</v>
          </cell>
          <cell r="B231" t="str">
            <v>프라이머</v>
          </cell>
          <cell r="C231" t="str">
            <v>ASTM D-41</v>
          </cell>
          <cell r="D231" t="str">
            <v>ℓ</v>
          </cell>
          <cell r="E231">
            <v>888.8</v>
          </cell>
          <cell r="H231">
            <v>308</v>
          </cell>
          <cell r="I231">
            <v>888.8</v>
          </cell>
          <cell r="K231">
            <v>888.8</v>
          </cell>
          <cell r="P231" t="str">
            <v>권광오(기초일위대가용)</v>
          </cell>
        </row>
        <row r="232">
          <cell r="A232" t="str">
            <v>LP공업</v>
          </cell>
          <cell r="B232" t="str">
            <v>L.P.G</v>
          </cell>
          <cell r="C232" t="str">
            <v>공업용</v>
          </cell>
          <cell r="D232" t="str">
            <v>kg</v>
          </cell>
          <cell r="E232">
            <v>620</v>
          </cell>
          <cell r="H232">
            <v>1145</v>
          </cell>
          <cell r="I232">
            <v>620</v>
          </cell>
          <cell r="K232">
            <v>620</v>
          </cell>
          <cell r="P232" t="str">
            <v>권광오(기초일위대가용)</v>
          </cell>
        </row>
        <row r="233">
          <cell r="A233" t="str">
            <v>윙비32</v>
          </cell>
          <cell r="B233" t="str">
            <v>윙 비트</v>
          </cell>
          <cell r="C233" t="str">
            <v>32"</v>
          </cell>
          <cell r="D233" t="str">
            <v>개</v>
          </cell>
          <cell r="E233">
            <v>1430000</v>
          </cell>
          <cell r="J233">
            <v>781</v>
          </cell>
          <cell r="L233">
            <v>1430000</v>
          </cell>
          <cell r="M233">
            <v>1430000</v>
          </cell>
          <cell r="P233" t="str">
            <v>권광오(기초일위대가용)</v>
          </cell>
        </row>
        <row r="234">
          <cell r="A234" t="str">
            <v>벤나연표</v>
          </cell>
          <cell r="B234" t="str">
            <v>벤토나이트</v>
          </cell>
          <cell r="C234" t="str">
            <v>연속벽용( 표준 )</v>
          </cell>
          <cell r="D234" t="str">
            <v>kg</v>
          </cell>
          <cell r="E234">
            <v>200</v>
          </cell>
          <cell r="H234">
            <v>1153</v>
          </cell>
          <cell r="I234">
            <v>200</v>
          </cell>
          <cell r="K234">
            <v>200</v>
          </cell>
          <cell r="L234">
            <v>1800</v>
          </cell>
          <cell r="M234" t="str">
            <v>kg/㎥</v>
          </cell>
          <cell r="P234" t="str">
            <v>권광오(기초일위대가용)</v>
          </cell>
        </row>
        <row r="235">
          <cell r="A235" t="str">
            <v>AF..</v>
          </cell>
          <cell r="B235" t="str">
            <v>Accu- Flo</v>
          </cell>
          <cell r="C235" t="str">
            <v>..</v>
          </cell>
          <cell r="D235" t="str">
            <v>개</v>
          </cell>
          <cell r="E235">
            <v>200000</v>
          </cell>
          <cell r="L235">
            <v>200000</v>
          </cell>
          <cell r="M235">
            <v>200000</v>
          </cell>
          <cell r="P235" t="str">
            <v>허안식</v>
          </cell>
        </row>
        <row r="236">
          <cell r="A236" t="str">
            <v>TS..</v>
          </cell>
          <cell r="B236" t="str">
            <v>Tightning Set</v>
          </cell>
          <cell r="C236" t="str">
            <v>..</v>
          </cell>
          <cell r="D236" t="str">
            <v>개</v>
          </cell>
          <cell r="E236">
            <v>50000</v>
          </cell>
          <cell r="L236">
            <v>50000</v>
          </cell>
          <cell r="M236">
            <v>50000</v>
          </cell>
          <cell r="P236" t="str">
            <v>허안식</v>
          </cell>
        </row>
        <row r="237">
          <cell r="A237" t="str">
            <v>P지20</v>
          </cell>
          <cell r="B237" t="str">
            <v>PVC 지수판</v>
          </cell>
          <cell r="C237" t="str">
            <v>200x5</v>
          </cell>
          <cell r="D237" t="str">
            <v>m</v>
          </cell>
          <cell r="E237">
            <v>4485</v>
          </cell>
          <cell r="H237">
            <v>227</v>
          </cell>
          <cell r="I237">
            <v>4485</v>
          </cell>
          <cell r="K237">
            <v>4485</v>
          </cell>
          <cell r="P237" t="str">
            <v>최종식</v>
          </cell>
        </row>
        <row r="238">
          <cell r="A238" t="str">
            <v>P지15</v>
          </cell>
          <cell r="B238" t="str">
            <v>PVC 지수판</v>
          </cell>
          <cell r="C238" t="str">
            <v>150x5</v>
          </cell>
          <cell r="D238" t="str">
            <v>m</v>
          </cell>
          <cell r="E238">
            <v>3000</v>
          </cell>
          <cell r="H238">
            <v>226</v>
          </cell>
          <cell r="I238">
            <v>3000</v>
          </cell>
          <cell r="K238">
            <v>3105</v>
          </cell>
          <cell r="P238" t="str">
            <v>최종식</v>
          </cell>
        </row>
        <row r="239">
          <cell r="A239" t="str">
            <v>실실유리</v>
          </cell>
          <cell r="B239" t="str">
            <v>실리콘 실런트</v>
          </cell>
          <cell r="C239" t="str">
            <v>유리용 SL-801</v>
          </cell>
          <cell r="D239" t="str">
            <v>ℓ</v>
          </cell>
          <cell r="E239">
            <v>12580</v>
          </cell>
          <cell r="H239">
            <v>320</v>
          </cell>
          <cell r="I239">
            <v>12580</v>
          </cell>
          <cell r="P239" t="str">
            <v>기전</v>
          </cell>
        </row>
        <row r="240">
          <cell r="A240" t="str">
            <v>실실창호</v>
          </cell>
          <cell r="B240" t="str">
            <v>실리콘 실런트</v>
          </cell>
          <cell r="C240" t="str">
            <v>창호용 SL-819</v>
          </cell>
          <cell r="D240" t="str">
            <v>ℓ</v>
          </cell>
          <cell r="E240">
            <v>22000</v>
          </cell>
          <cell r="H240">
            <v>320</v>
          </cell>
          <cell r="I240">
            <v>22000</v>
          </cell>
          <cell r="P240" t="str">
            <v>기전</v>
          </cell>
        </row>
        <row r="241">
          <cell r="A241" t="str">
            <v>실실위생</v>
          </cell>
          <cell r="B241" t="str">
            <v>실리콘 실런트</v>
          </cell>
          <cell r="C241" t="str">
            <v>위생기구 SL-825</v>
          </cell>
          <cell r="D241" t="str">
            <v>ℓ</v>
          </cell>
          <cell r="E241">
            <v>15677</v>
          </cell>
          <cell r="H241">
            <v>320</v>
          </cell>
          <cell r="I241">
            <v>15677</v>
          </cell>
          <cell r="P241" t="str">
            <v>기전</v>
          </cell>
        </row>
        <row r="242">
          <cell r="A242" t="str">
            <v>비계18</v>
          </cell>
          <cell r="B242" t="str">
            <v>비계목</v>
          </cell>
          <cell r="C242" t="str">
            <v>L=1.8m</v>
          </cell>
          <cell r="D242" t="str">
            <v>개</v>
          </cell>
          <cell r="E242">
            <v>3600</v>
          </cell>
          <cell r="H242">
            <v>145</v>
          </cell>
          <cell r="I242">
            <v>3600</v>
          </cell>
          <cell r="P242" t="str">
            <v>기전</v>
          </cell>
        </row>
        <row r="243">
          <cell r="A243" t="str">
            <v>비계54</v>
          </cell>
          <cell r="B243" t="str">
            <v>비계목</v>
          </cell>
          <cell r="C243" t="str">
            <v>L=5.4m</v>
          </cell>
          <cell r="D243" t="str">
            <v>개</v>
          </cell>
          <cell r="E243">
            <v>9000</v>
          </cell>
          <cell r="H243">
            <v>145</v>
          </cell>
          <cell r="I243">
            <v>9000</v>
          </cell>
          <cell r="P243" t="str">
            <v>기전</v>
          </cell>
        </row>
        <row r="244">
          <cell r="A244" t="str">
            <v>발판42303</v>
          </cell>
          <cell r="B244" t="str">
            <v>발판(P.S.P)</v>
          </cell>
          <cell r="C244" t="str">
            <v>420*3040*3t</v>
          </cell>
          <cell r="D244" t="str">
            <v>매</v>
          </cell>
          <cell r="E244">
            <v>24000</v>
          </cell>
          <cell r="H244">
            <v>146</v>
          </cell>
          <cell r="I244">
            <v>24000</v>
          </cell>
          <cell r="P244" t="str">
            <v>기전</v>
          </cell>
        </row>
        <row r="245">
          <cell r="A245" t="str">
            <v>수띠18</v>
          </cell>
          <cell r="B245" t="str">
            <v>수평띠장</v>
          </cell>
          <cell r="C245" t="str">
            <v>L=1,829</v>
          </cell>
          <cell r="D245" t="str">
            <v>개</v>
          </cell>
          <cell r="E245">
            <v>7700</v>
          </cell>
          <cell r="H245">
            <v>143</v>
          </cell>
          <cell r="I245">
            <v>7700</v>
          </cell>
          <cell r="P245" t="str">
            <v>기전</v>
          </cell>
        </row>
        <row r="246">
          <cell r="A246" t="str">
            <v>손잡기둥</v>
          </cell>
          <cell r="B246" t="str">
            <v>손잡이기둥</v>
          </cell>
          <cell r="D246" t="str">
            <v>개</v>
          </cell>
          <cell r="E246">
            <v>2200</v>
          </cell>
          <cell r="H246">
            <v>143</v>
          </cell>
          <cell r="I246">
            <v>2200</v>
          </cell>
          <cell r="P246" t="str">
            <v>기전</v>
          </cell>
        </row>
        <row r="247">
          <cell r="A247" t="str">
            <v>손잡12</v>
          </cell>
          <cell r="B247" t="str">
            <v>손잡이</v>
          </cell>
          <cell r="C247" t="str">
            <v>L=1,219</v>
          </cell>
          <cell r="D247" t="str">
            <v>개</v>
          </cell>
          <cell r="E247">
            <v>850</v>
          </cell>
          <cell r="H247">
            <v>143</v>
          </cell>
          <cell r="I247">
            <v>850</v>
          </cell>
          <cell r="P247" t="str">
            <v>기전</v>
          </cell>
        </row>
        <row r="248">
          <cell r="A248" t="str">
            <v>손잡18</v>
          </cell>
          <cell r="B248" t="str">
            <v>손잡이</v>
          </cell>
          <cell r="C248" t="str">
            <v>L=1,829</v>
          </cell>
          <cell r="D248" t="str">
            <v>개</v>
          </cell>
          <cell r="E248">
            <v>1200</v>
          </cell>
          <cell r="H248">
            <v>143</v>
          </cell>
          <cell r="I248">
            <v>1200</v>
          </cell>
          <cell r="P248" t="str">
            <v>기전</v>
          </cell>
        </row>
        <row r="249">
          <cell r="A249" t="str">
            <v>바뀌6</v>
          </cell>
          <cell r="B249" t="str">
            <v>바뀌</v>
          </cell>
          <cell r="C249" t="str">
            <v>D=6"</v>
          </cell>
          <cell r="D249" t="str">
            <v>개</v>
          </cell>
          <cell r="E249">
            <v>7000</v>
          </cell>
          <cell r="H249">
            <v>143</v>
          </cell>
          <cell r="I249">
            <v>7000</v>
          </cell>
          <cell r="P249" t="str">
            <v>기전</v>
          </cell>
        </row>
        <row r="250">
          <cell r="A250" t="str">
            <v>재키..</v>
          </cell>
          <cell r="B250" t="str">
            <v>재키</v>
          </cell>
          <cell r="D250" t="str">
            <v>개</v>
          </cell>
          <cell r="E250">
            <v>8000</v>
          </cell>
          <cell r="H250">
            <v>143</v>
          </cell>
          <cell r="I250">
            <v>8000</v>
          </cell>
          <cell r="P250" t="str">
            <v>기전</v>
          </cell>
        </row>
        <row r="251">
          <cell r="A251" t="str">
            <v>보호42</v>
          </cell>
          <cell r="B251" t="str">
            <v>보호막(P.V.C)</v>
          </cell>
          <cell r="C251" t="str">
            <v>#420-1.8*1.8m</v>
          </cell>
          <cell r="D251" t="str">
            <v>개</v>
          </cell>
          <cell r="E251">
            <v>1666</v>
          </cell>
          <cell r="H251">
            <v>146</v>
          </cell>
          <cell r="I251">
            <v>1666</v>
          </cell>
          <cell r="P251" t="str">
            <v>기전</v>
          </cell>
        </row>
        <row r="252">
          <cell r="A252" t="str">
            <v>톱밥..</v>
          </cell>
          <cell r="B252" t="str">
            <v>톱밥</v>
          </cell>
          <cell r="D252" t="str">
            <v>ℓ</v>
          </cell>
          <cell r="E252">
            <v>4.0999999999999996</v>
          </cell>
          <cell r="H252">
            <v>143</v>
          </cell>
          <cell r="I252">
            <v>4.0999999999999996</v>
          </cell>
          <cell r="P252" t="str">
            <v>기전</v>
          </cell>
          <cell r="Q252" t="str">
            <v>0.55비중</v>
          </cell>
        </row>
        <row r="253">
          <cell r="A253" t="str">
            <v>비기1x</v>
          </cell>
          <cell r="B253" t="str">
            <v>비계 기본틀(기둥)</v>
          </cell>
          <cell r="C253" t="str">
            <v>1.2m x 1.9m</v>
          </cell>
          <cell r="D253" t="str">
            <v>개</v>
          </cell>
          <cell r="E253">
            <v>11800</v>
          </cell>
          <cell r="H253">
            <v>143</v>
          </cell>
          <cell r="I253">
            <v>11800</v>
          </cell>
          <cell r="K253">
            <v>11800</v>
          </cell>
          <cell r="P253" t="str">
            <v>권광오</v>
          </cell>
        </row>
        <row r="254">
          <cell r="A254" t="str">
            <v>비장1x</v>
          </cell>
          <cell r="B254" t="str">
            <v>비계 장선틀</v>
          </cell>
          <cell r="C254" t="str">
            <v>1.0m x 1.9m</v>
          </cell>
          <cell r="D254" t="str">
            <v>개</v>
          </cell>
          <cell r="E254">
            <v>9400</v>
          </cell>
          <cell r="H254">
            <v>143</v>
          </cell>
          <cell r="I254">
            <v>9400</v>
          </cell>
          <cell r="K254">
            <v>9400</v>
          </cell>
          <cell r="P254" t="str">
            <v>권광오</v>
          </cell>
        </row>
        <row r="255">
          <cell r="A255" t="str">
            <v>비가1x</v>
          </cell>
          <cell r="B255" t="str">
            <v>비계 가새</v>
          </cell>
          <cell r="C255" t="str">
            <v>1.2m x 1.9m</v>
          </cell>
          <cell r="D255" t="str">
            <v>개</v>
          </cell>
          <cell r="E255">
            <v>2700</v>
          </cell>
          <cell r="H255">
            <v>143</v>
          </cell>
          <cell r="I255">
            <v>2700</v>
          </cell>
          <cell r="K255">
            <v>2700</v>
          </cell>
          <cell r="P255" t="str">
            <v>권광오</v>
          </cell>
        </row>
        <row r="256">
          <cell r="A256" t="str">
            <v>비조..</v>
          </cell>
          <cell r="B256" t="str">
            <v>비계 조절받침철물</v>
          </cell>
          <cell r="C256" t="str">
            <v>..</v>
          </cell>
          <cell r="D256" t="str">
            <v>개</v>
          </cell>
          <cell r="E256">
            <v>5000</v>
          </cell>
          <cell r="H256">
            <v>143</v>
          </cell>
          <cell r="I256">
            <v>5000</v>
          </cell>
          <cell r="K256">
            <v>5000</v>
          </cell>
          <cell r="P256" t="str">
            <v>권광오</v>
          </cell>
        </row>
        <row r="257">
          <cell r="A257" t="str">
            <v>비이삽걸</v>
          </cell>
          <cell r="B257" t="str">
            <v>비계 이음철물</v>
          </cell>
          <cell r="C257" t="str">
            <v>삽입걸이</v>
          </cell>
          <cell r="D257" t="str">
            <v>개</v>
          </cell>
          <cell r="E257">
            <v>500</v>
          </cell>
          <cell r="H257">
            <v>143</v>
          </cell>
          <cell r="I257">
            <v>500</v>
          </cell>
          <cell r="K257">
            <v>500</v>
          </cell>
          <cell r="P257" t="str">
            <v>권광오</v>
          </cell>
        </row>
        <row r="258">
          <cell r="A258" t="str">
            <v>비철철앵</v>
          </cell>
          <cell r="B258" t="str">
            <v>비계 철물</v>
          </cell>
          <cell r="C258" t="str">
            <v>철근앵커,D10x450,4개</v>
          </cell>
          <cell r="D258" t="str">
            <v>개</v>
          </cell>
          <cell r="E258">
            <v>460</v>
          </cell>
          <cell r="H258">
            <v>143</v>
          </cell>
          <cell r="I258">
            <v>460</v>
          </cell>
          <cell r="K258">
            <v>2680</v>
          </cell>
          <cell r="P258" t="str">
            <v>권광오</v>
          </cell>
        </row>
        <row r="259">
          <cell r="A259" t="str">
            <v>강동L1</v>
          </cell>
          <cell r="B259" t="str">
            <v>강관 동바리</v>
          </cell>
          <cell r="C259" t="str">
            <v>L=1916~3170</v>
          </cell>
          <cell r="D259" t="str">
            <v>본</v>
          </cell>
          <cell r="E259">
            <v>7800</v>
          </cell>
          <cell r="H259">
            <v>143</v>
          </cell>
          <cell r="I259">
            <v>7800</v>
          </cell>
          <cell r="K259">
            <v>7800</v>
          </cell>
          <cell r="P259" t="str">
            <v>권광오</v>
          </cell>
        </row>
        <row r="260">
          <cell r="A260" t="str">
            <v>강동L2</v>
          </cell>
          <cell r="B260" t="str">
            <v>강관 동바리</v>
          </cell>
          <cell r="C260" t="str">
            <v>L=2216~3470</v>
          </cell>
          <cell r="D260" t="str">
            <v>본</v>
          </cell>
          <cell r="E260">
            <v>8000</v>
          </cell>
          <cell r="H260">
            <v>143</v>
          </cell>
          <cell r="I260">
            <v>8000</v>
          </cell>
          <cell r="K260">
            <v>8000</v>
          </cell>
          <cell r="P260" t="str">
            <v>권광오</v>
          </cell>
        </row>
        <row r="261">
          <cell r="A261" t="str">
            <v>강동L3</v>
          </cell>
          <cell r="B261" t="str">
            <v>강관 동바리</v>
          </cell>
          <cell r="C261" t="str">
            <v>L=2666~3920</v>
          </cell>
          <cell r="D261" t="str">
            <v>본</v>
          </cell>
          <cell r="E261">
            <v>8700</v>
          </cell>
          <cell r="H261">
            <v>143</v>
          </cell>
          <cell r="I261">
            <v>8700</v>
          </cell>
          <cell r="K261">
            <v>8700</v>
          </cell>
          <cell r="P261" t="str">
            <v>권광오</v>
          </cell>
        </row>
        <row r="262">
          <cell r="A262" t="str">
            <v>강동L4</v>
          </cell>
          <cell r="B262" t="str">
            <v>강관 동바리</v>
          </cell>
          <cell r="C262" t="str">
            <v>L=2966~4220</v>
          </cell>
          <cell r="D262" t="str">
            <v>본</v>
          </cell>
          <cell r="E262">
            <v>8900</v>
          </cell>
          <cell r="H262">
            <v>143</v>
          </cell>
          <cell r="I262">
            <v>8900</v>
          </cell>
          <cell r="K262">
            <v>8900</v>
          </cell>
          <cell r="P262" t="str">
            <v>권광오</v>
          </cell>
        </row>
        <row r="263">
          <cell r="A263" t="str">
            <v>강동L6</v>
          </cell>
          <cell r="B263" t="str">
            <v>강관 동바리</v>
          </cell>
          <cell r="C263" t="str">
            <v>L=6.0m, V-4</v>
          </cell>
          <cell r="D263" t="str">
            <v>본</v>
          </cell>
          <cell r="E263">
            <v>12700</v>
          </cell>
          <cell r="H263">
            <v>143</v>
          </cell>
          <cell r="I263">
            <v>12700</v>
          </cell>
          <cell r="P263" t="str">
            <v>기전</v>
          </cell>
        </row>
        <row r="264">
          <cell r="A264" t="str">
            <v>강관48</v>
          </cell>
          <cell r="B264" t="str">
            <v>강관</v>
          </cell>
          <cell r="C264" t="str">
            <v>Φ48.6x2.4mm</v>
          </cell>
          <cell r="D264" t="str">
            <v>m</v>
          </cell>
          <cell r="E264">
            <v>1833.3</v>
          </cell>
          <cell r="H264">
            <v>143</v>
          </cell>
          <cell r="I264">
            <v>1833.3</v>
          </cell>
          <cell r="K264">
            <v>1833.3</v>
          </cell>
          <cell r="P264" t="str">
            <v>권광오</v>
          </cell>
        </row>
        <row r="265">
          <cell r="A265" t="str">
            <v>이철연결</v>
          </cell>
          <cell r="B265" t="str">
            <v>이음철물</v>
          </cell>
          <cell r="C265" t="str">
            <v>연결핀</v>
          </cell>
          <cell r="D265" t="str">
            <v>개</v>
          </cell>
          <cell r="E265">
            <v>530</v>
          </cell>
          <cell r="H265">
            <v>143</v>
          </cell>
          <cell r="I265">
            <v>530</v>
          </cell>
          <cell r="K265">
            <v>530</v>
          </cell>
          <cell r="P265" t="str">
            <v>권광오</v>
          </cell>
        </row>
        <row r="266">
          <cell r="A266" t="str">
            <v>조철직자</v>
          </cell>
          <cell r="B266" t="str">
            <v>조임철물</v>
          </cell>
          <cell r="C266" t="str">
            <v>직교,자재</v>
          </cell>
          <cell r="D266" t="str">
            <v>개</v>
          </cell>
          <cell r="E266">
            <v>1680</v>
          </cell>
          <cell r="H266">
            <v>143</v>
          </cell>
          <cell r="I266">
            <v>1680</v>
          </cell>
          <cell r="K266">
            <v>1680</v>
          </cell>
          <cell r="P266" t="str">
            <v>권광오</v>
          </cell>
        </row>
        <row r="267">
          <cell r="A267" t="str">
            <v>탈에폐수</v>
          </cell>
          <cell r="B267" t="str">
            <v>탈 에폭시</v>
          </cell>
          <cell r="C267" t="str">
            <v>폐수처리장용</v>
          </cell>
          <cell r="D267" t="str">
            <v>kg</v>
          </cell>
          <cell r="E267">
            <v>3000</v>
          </cell>
          <cell r="H267">
            <v>314</v>
          </cell>
          <cell r="I267">
            <v>3000</v>
          </cell>
          <cell r="K267">
            <v>3000</v>
          </cell>
          <cell r="P267" t="str">
            <v>권광오</v>
          </cell>
        </row>
        <row r="268">
          <cell r="A268" t="str">
            <v>스환19</v>
          </cell>
          <cell r="B268" t="str">
            <v>스테인레스 환봉</v>
          </cell>
          <cell r="C268" t="str">
            <v>D19,STS304</v>
          </cell>
          <cell r="D268" t="str">
            <v>kg</v>
          </cell>
          <cell r="E268">
            <v>2970</v>
          </cell>
          <cell r="H268">
            <v>76</v>
          </cell>
          <cell r="I268">
            <v>2970</v>
          </cell>
          <cell r="K268">
            <v>2970</v>
          </cell>
          <cell r="P268" t="str">
            <v>권광오</v>
          </cell>
        </row>
        <row r="269">
          <cell r="A269" t="str">
            <v>수배C75</v>
          </cell>
          <cell r="B269" t="str">
            <v>수직배제관</v>
          </cell>
          <cell r="C269" t="str">
            <v>C-Type, 7.5m</v>
          </cell>
          <cell r="D269" t="str">
            <v>개</v>
          </cell>
          <cell r="E269">
            <v>5716083.75</v>
          </cell>
          <cell r="L269">
            <v>5716083.75</v>
          </cell>
          <cell r="M269">
            <v>5716083.75</v>
          </cell>
          <cell r="P269" t="str">
            <v>박광규</v>
          </cell>
        </row>
        <row r="270">
          <cell r="A270" t="str">
            <v>수배C70</v>
          </cell>
          <cell r="B270" t="str">
            <v>수직배제관</v>
          </cell>
          <cell r="C270" t="str">
            <v>C-Type, 7.0m</v>
          </cell>
          <cell r="D270" t="str">
            <v>개</v>
          </cell>
          <cell r="E270">
            <v>5335011.5</v>
          </cell>
          <cell r="L270">
            <v>5335011.5</v>
          </cell>
          <cell r="M270">
            <v>5335011.5</v>
          </cell>
          <cell r="P270" t="str">
            <v>박광규</v>
          </cell>
        </row>
        <row r="271">
          <cell r="A271" t="str">
            <v>수배C65</v>
          </cell>
          <cell r="B271" t="str">
            <v>수직배제관</v>
          </cell>
          <cell r="C271" t="str">
            <v>C-Type, 6.5m</v>
          </cell>
          <cell r="D271" t="str">
            <v>개</v>
          </cell>
          <cell r="E271">
            <v>4953939.25</v>
          </cell>
          <cell r="L271">
            <v>4953939.25</v>
          </cell>
          <cell r="M271">
            <v>4953939.25</v>
          </cell>
          <cell r="P271" t="str">
            <v>박광규</v>
          </cell>
        </row>
        <row r="272">
          <cell r="A272" t="str">
            <v>수배C60</v>
          </cell>
          <cell r="B272" t="str">
            <v>수직배제관</v>
          </cell>
          <cell r="C272" t="str">
            <v>C-Type, 6.0m</v>
          </cell>
          <cell r="D272" t="str">
            <v>개</v>
          </cell>
          <cell r="E272">
            <v>4572867</v>
          </cell>
          <cell r="L272">
            <v>4572867</v>
          </cell>
          <cell r="M272">
            <v>4572867</v>
          </cell>
          <cell r="P272" t="str">
            <v>박광규</v>
          </cell>
        </row>
        <row r="273">
          <cell r="A273" t="str">
            <v>수배C55</v>
          </cell>
          <cell r="B273" t="str">
            <v>수직배제관</v>
          </cell>
          <cell r="C273" t="str">
            <v>C-Type, 5.5m</v>
          </cell>
          <cell r="D273" t="str">
            <v>개</v>
          </cell>
          <cell r="E273">
            <v>4191794.75</v>
          </cell>
          <cell r="L273">
            <v>4191794.75</v>
          </cell>
          <cell r="M273">
            <v>4191794.75</v>
          </cell>
          <cell r="P273" t="str">
            <v>박광규</v>
          </cell>
        </row>
        <row r="274">
          <cell r="A274" t="str">
            <v>수배C50</v>
          </cell>
          <cell r="B274" t="str">
            <v>수직배제관</v>
          </cell>
          <cell r="C274" t="str">
            <v>C-Type, 5.0m</v>
          </cell>
          <cell r="D274" t="str">
            <v>개</v>
          </cell>
          <cell r="E274">
            <v>3810722.5</v>
          </cell>
          <cell r="L274">
            <v>3810722.5</v>
          </cell>
          <cell r="M274">
            <v>3810722.5</v>
          </cell>
          <cell r="P274" t="str">
            <v>박광규</v>
          </cell>
        </row>
        <row r="275">
          <cell r="A275" t="str">
            <v>수배D60</v>
          </cell>
          <cell r="B275" t="str">
            <v>수직배제관</v>
          </cell>
          <cell r="C275" t="str">
            <v>D-Type, 6.0m</v>
          </cell>
          <cell r="D275" t="str">
            <v>개</v>
          </cell>
          <cell r="E275">
            <v>3885429</v>
          </cell>
          <cell r="L275">
            <v>3885429</v>
          </cell>
          <cell r="M275">
            <v>3885429</v>
          </cell>
          <cell r="P275" t="str">
            <v>박광규</v>
          </cell>
        </row>
        <row r="276">
          <cell r="A276" t="str">
            <v>수배D55</v>
          </cell>
          <cell r="B276" t="str">
            <v>수직배제관</v>
          </cell>
          <cell r="C276" t="str">
            <v>D-Type, 5.5m</v>
          </cell>
          <cell r="D276" t="str">
            <v>개</v>
          </cell>
          <cell r="E276">
            <v>3561643.25</v>
          </cell>
          <cell r="L276">
            <v>3561643.25</v>
          </cell>
          <cell r="M276">
            <v>3561643.25</v>
          </cell>
          <cell r="P276" t="str">
            <v>박광규</v>
          </cell>
        </row>
        <row r="277">
          <cell r="A277" t="str">
            <v>목삼Tr</v>
          </cell>
          <cell r="B277" t="str">
            <v>목재 삼발이</v>
          </cell>
          <cell r="C277" t="str">
            <v>Tripod</v>
          </cell>
          <cell r="D277" t="str">
            <v>Set</v>
          </cell>
          <cell r="E277">
            <v>15000</v>
          </cell>
          <cell r="L277">
            <v>15000</v>
          </cell>
          <cell r="M277">
            <v>15000</v>
          </cell>
          <cell r="P277" t="str">
            <v>최종식</v>
          </cell>
        </row>
        <row r="278">
          <cell r="A278" t="str">
            <v>AT84</v>
          </cell>
          <cell r="B278" t="str">
            <v>ACCES TUBE</v>
          </cell>
          <cell r="C278" t="str">
            <v>Φ84,ABS수지</v>
          </cell>
          <cell r="D278" t="str">
            <v>m</v>
          </cell>
          <cell r="E278">
            <v>10000</v>
          </cell>
          <cell r="L278">
            <v>10000</v>
          </cell>
          <cell r="M278">
            <v>10000</v>
          </cell>
          <cell r="P278" t="str">
            <v>최종식</v>
          </cell>
        </row>
        <row r="279">
          <cell r="A279" t="str">
            <v>TC84</v>
          </cell>
          <cell r="B279" t="str">
            <v>TUBE Coupling</v>
          </cell>
          <cell r="C279" t="str">
            <v>Φ84</v>
          </cell>
          <cell r="D279" t="str">
            <v>개</v>
          </cell>
          <cell r="E279">
            <v>5000</v>
          </cell>
          <cell r="L279">
            <v>5000</v>
          </cell>
          <cell r="M279">
            <v>5000</v>
          </cell>
          <cell r="P279" t="str">
            <v>최종식</v>
          </cell>
        </row>
        <row r="280">
          <cell r="A280" t="str">
            <v>EC84</v>
          </cell>
          <cell r="B280" t="str">
            <v>End Cap</v>
          </cell>
          <cell r="C280" t="str">
            <v>Φ84</v>
          </cell>
          <cell r="D280" t="str">
            <v>개</v>
          </cell>
          <cell r="E280">
            <v>3000</v>
          </cell>
          <cell r="L280">
            <v>3000</v>
          </cell>
          <cell r="M280">
            <v>3000</v>
          </cell>
          <cell r="P280" t="str">
            <v>최종식</v>
          </cell>
        </row>
        <row r="281">
          <cell r="A281" t="str">
            <v>ST84</v>
          </cell>
          <cell r="B281" t="str">
            <v>Sealing Tape</v>
          </cell>
          <cell r="C281" t="str">
            <v>Φ84</v>
          </cell>
          <cell r="D281" t="str">
            <v>개</v>
          </cell>
          <cell r="E281">
            <v>45000</v>
          </cell>
          <cell r="L281">
            <v>45000</v>
          </cell>
          <cell r="M281">
            <v>45000</v>
          </cell>
          <cell r="P281" t="str">
            <v>최종식</v>
          </cell>
        </row>
        <row r="282">
          <cell r="A282" t="str">
            <v>연침측정</v>
          </cell>
          <cell r="B282" t="str">
            <v>연속침하계 측정기</v>
          </cell>
          <cell r="C282" t="str">
            <v>설치비 포함</v>
          </cell>
          <cell r="D282" t="str">
            <v>개</v>
          </cell>
          <cell r="E282">
            <v>70000000</v>
          </cell>
          <cell r="L282">
            <v>70000000</v>
          </cell>
          <cell r="M282">
            <v>70000000</v>
          </cell>
          <cell r="P282" t="str">
            <v>최종식</v>
          </cell>
        </row>
        <row r="283">
          <cell r="A283" t="str">
            <v>연측 8</v>
          </cell>
          <cell r="B283" t="str">
            <v>연성 측정관</v>
          </cell>
          <cell r="C283" t="str">
            <v>Φ8mm,Nylon Tube</v>
          </cell>
          <cell r="D283" t="str">
            <v>개</v>
          </cell>
          <cell r="E283">
            <v>15000</v>
          </cell>
          <cell r="L283">
            <v>15000</v>
          </cell>
          <cell r="M283">
            <v>15000</v>
          </cell>
          <cell r="P283" t="str">
            <v>최종식</v>
          </cell>
        </row>
        <row r="284">
          <cell r="A284" t="str">
            <v>간수소자</v>
          </cell>
          <cell r="B284" t="str">
            <v>간극 수압계 소자</v>
          </cell>
          <cell r="D284" t="str">
            <v>개</v>
          </cell>
          <cell r="E284">
            <v>15000</v>
          </cell>
          <cell r="L284">
            <v>15000</v>
          </cell>
          <cell r="M284">
            <v>15000</v>
          </cell>
          <cell r="P284" t="str">
            <v>최종식</v>
          </cell>
        </row>
        <row r="285">
          <cell r="A285" t="str">
            <v>삼베순창</v>
          </cell>
          <cell r="B285" t="str">
            <v>삼베</v>
          </cell>
          <cell r="C285" t="str">
            <v>순창</v>
          </cell>
          <cell r="D285" t="str">
            <v>㎡</v>
          </cell>
          <cell r="E285">
            <v>2000</v>
          </cell>
          <cell r="L285">
            <v>2000</v>
          </cell>
          <cell r="M285">
            <v>2000</v>
          </cell>
          <cell r="P285" t="str">
            <v>최종식</v>
          </cell>
        </row>
        <row r="286">
          <cell r="A286" t="str">
            <v>AC..</v>
          </cell>
          <cell r="B286" t="str">
            <v>Armoured CABLE</v>
          </cell>
          <cell r="D286" t="str">
            <v>m</v>
          </cell>
          <cell r="E286">
            <v>2000</v>
          </cell>
          <cell r="L286">
            <v>2000</v>
          </cell>
          <cell r="M286">
            <v>2000</v>
          </cell>
          <cell r="P286" t="str">
            <v>최종식</v>
          </cell>
        </row>
        <row r="287">
          <cell r="A287" t="str">
            <v>토간소자</v>
          </cell>
          <cell r="B287" t="str">
            <v>토압계 겸용 간극 수압계 소자</v>
          </cell>
          <cell r="D287" t="str">
            <v>개</v>
          </cell>
          <cell r="E287">
            <v>15000</v>
          </cell>
          <cell r="L287">
            <v>15000</v>
          </cell>
          <cell r="M287">
            <v>15000</v>
          </cell>
          <cell r="P287" t="str">
            <v>최종식</v>
          </cell>
        </row>
        <row r="288">
          <cell r="A288" t="str">
            <v>토압CE</v>
          </cell>
          <cell r="B288" t="str">
            <v>토압계 CELL</v>
          </cell>
          <cell r="D288" t="str">
            <v>개</v>
          </cell>
          <cell r="E288">
            <v>15000</v>
          </cell>
          <cell r="L288">
            <v>15000</v>
          </cell>
          <cell r="M288">
            <v>15000</v>
          </cell>
          <cell r="P288" t="str">
            <v>최종식</v>
          </cell>
        </row>
        <row r="289">
          <cell r="A289" t="str">
            <v>침하SE</v>
          </cell>
          <cell r="B289" t="str">
            <v>침하계 SENSOR</v>
          </cell>
          <cell r="D289" t="str">
            <v>개</v>
          </cell>
          <cell r="E289">
            <v>15000</v>
          </cell>
          <cell r="L289">
            <v>15000</v>
          </cell>
          <cell r="M289">
            <v>15000</v>
          </cell>
          <cell r="P289" t="str">
            <v>최종식</v>
          </cell>
        </row>
        <row r="290">
          <cell r="A290" t="str">
            <v>침하연결</v>
          </cell>
          <cell r="B290" t="str">
            <v>침하측정 연결관</v>
          </cell>
          <cell r="D290" t="str">
            <v>m</v>
          </cell>
          <cell r="E290">
            <v>2000</v>
          </cell>
          <cell r="L290">
            <v>2000</v>
          </cell>
          <cell r="M290">
            <v>2000</v>
          </cell>
          <cell r="P290" t="str">
            <v>최종식</v>
          </cell>
        </row>
        <row r="291">
          <cell r="A291" t="str">
            <v>침하셀BOX</v>
          </cell>
          <cell r="B291" t="str">
            <v>침하셀 측정실 BOX</v>
          </cell>
          <cell r="C291" t="str">
            <v>설치품 포함</v>
          </cell>
          <cell r="D291" t="str">
            <v>개</v>
          </cell>
          <cell r="E291">
            <v>500000</v>
          </cell>
          <cell r="L291">
            <v>500000</v>
          </cell>
          <cell r="M291">
            <v>500000</v>
          </cell>
          <cell r="P291" t="str">
            <v>최종식</v>
          </cell>
        </row>
        <row r="292">
          <cell r="A292" t="str">
            <v>RS45</v>
          </cell>
          <cell r="B292" t="str">
            <v>Rubber Sheet</v>
          </cell>
          <cell r="C292" t="str">
            <v>4.5mm,내산성,내약품성</v>
          </cell>
          <cell r="D292" t="str">
            <v>㎡</v>
          </cell>
          <cell r="E292">
            <v>72000</v>
          </cell>
          <cell r="H292">
            <v>309</v>
          </cell>
          <cell r="I292">
            <v>72000</v>
          </cell>
          <cell r="K292">
            <v>72000</v>
          </cell>
          <cell r="P292" t="str">
            <v>최종식</v>
          </cell>
        </row>
        <row r="293">
          <cell r="A293" t="str">
            <v>역청..</v>
          </cell>
          <cell r="B293" t="str">
            <v>역청 솔루션</v>
          </cell>
          <cell r="C293" t="str">
            <v>C-200</v>
          </cell>
          <cell r="D293" t="str">
            <v>ℓ</v>
          </cell>
          <cell r="E293">
            <v>21600</v>
          </cell>
          <cell r="H293">
            <v>406</v>
          </cell>
          <cell r="I293">
            <v>21600</v>
          </cell>
          <cell r="K293">
            <v>21600</v>
          </cell>
          <cell r="P293" t="str">
            <v>최종식</v>
          </cell>
        </row>
        <row r="294">
          <cell r="A294" t="str">
            <v>중계안테</v>
          </cell>
          <cell r="B294" t="str">
            <v>중계안테나BOX</v>
          </cell>
          <cell r="C294" t="str">
            <v>태양전지판,잠금장치 포함</v>
          </cell>
          <cell r="D294" t="str">
            <v>개</v>
          </cell>
          <cell r="E294">
            <v>500000</v>
          </cell>
          <cell r="L294">
            <v>500000</v>
          </cell>
          <cell r="M294">
            <v>500000</v>
          </cell>
          <cell r="P294" t="str">
            <v>최종식</v>
          </cell>
        </row>
        <row r="295">
          <cell r="A295" t="str">
            <v>MODE</v>
          </cell>
          <cell r="B295" t="str">
            <v>MODEM</v>
          </cell>
          <cell r="C295" t="str">
            <v>115200bps,915~928MHz,1940s</v>
          </cell>
          <cell r="D295" t="str">
            <v>개</v>
          </cell>
          <cell r="E295">
            <v>150000</v>
          </cell>
          <cell r="L295">
            <v>150000</v>
          </cell>
          <cell r="M295">
            <v>150000</v>
          </cell>
          <cell r="P295" t="str">
            <v>최종식</v>
          </cell>
        </row>
        <row r="296">
          <cell r="A296" t="str">
            <v>비축밧데</v>
          </cell>
          <cell r="B296" t="str">
            <v>비축밧데리</v>
          </cell>
          <cell r="C296" t="str">
            <v>12V,120mA</v>
          </cell>
          <cell r="D296" t="str">
            <v>개</v>
          </cell>
          <cell r="E296">
            <v>200000</v>
          </cell>
          <cell r="L296">
            <v>200000</v>
          </cell>
          <cell r="M296">
            <v>200000</v>
          </cell>
          <cell r="P296" t="str">
            <v>최종식</v>
          </cell>
        </row>
        <row r="297">
          <cell r="A297" t="str">
            <v>PCP2</v>
          </cell>
          <cell r="B297" t="str">
            <v>PC</v>
          </cell>
          <cell r="C297" t="str">
            <v>PentiumⅡ(MM:128MB,HD:6.4GB)</v>
          </cell>
          <cell r="D297" t="str">
            <v>개</v>
          </cell>
          <cell r="E297">
            <v>2000000</v>
          </cell>
          <cell r="L297">
            <v>2000000</v>
          </cell>
          <cell r="M297">
            <v>2000000</v>
          </cell>
          <cell r="P297" t="str">
            <v>최종식</v>
          </cell>
        </row>
        <row r="298">
          <cell r="A298" t="str">
            <v>CPIJ</v>
          </cell>
          <cell r="B298" t="str">
            <v>Color Printer</v>
          </cell>
          <cell r="C298" t="str">
            <v>720dpi,A3용지</v>
          </cell>
          <cell r="D298" t="str">
            <v>개</v>
          </cell>
          <cell r="E298">
            <v>1500000</v>
          </cell>
          <cell r="L298">
            <v>1500000</v>
          </cell>
          <cell r="M298">
            <v>1500000</v>
          </cell>
          <cell r="P298" t="str">
            <v>최종식</v>
          </cell>
        </row>
        <row r="299">
          <cell r="A299" t="str">
            <v>CM17</v>
          </cell>
          <cell r="B299" t="str">
            <v>Color Monitor</v>
          </cell>
          <cell r="C299" t="str">
            <v>17",1280x1024</v>
          </cell>
          <cell r="D299" t="str">
            <v>개</v>
          </cell>
          <cell r="E299">
            <v>600000</v>
          </cell>
          <cell r="L299">
            <v>600000</v>
          </cell>
          <cell r="M299">
            <v>600000</v>
          </cell>
          <cell r="P299" t="str">
            <v>최종식</v>
          </cell>
        </row>
        <row r="300">
          <cell r="A300" t="str">
            <v>코튜..</v>
          </cell>
          <cell r="B300" t="str">
            <v>코어튜브</v>
          </cell>
          <cell r="C300" t="str">
            <v>..</v>
          </cell>
          <cell r="D300" t="str">
            <v>개</v>
          </cell>
          <cell r="E300">
            <v>252000</v>
          </cell>
          <cell r="L300">
            <v>252000</v>
          </cell>
          <cell r="M300">
            <v>252000</v>
          </cell>
          <cell r="P300" t="str">
            <v>최종식</v>
          </cell>
        </row>
        <row r="301">
          <cell r="A301" t="str">
            <v>메크..</v>
          </cell>
          <cell r="B301" t="str">
            <v>메탈크라운</v>
          </cell>
          <cell r="C301" t="str">
            <v>NX 5x5x8</v>
          </cell>
          <cell r="D301" t="str">
            <v>개</v>
          </cell>
          <cell r="E301">
            <v>13000</v>
          </cell>
          <cell r="I301">
            <v>13000</v>
          </cell>
          <cell r="J301">
            <v>781</v>
          </cell>
          <cell r="K301">
            <v>13000</v>
          </cell>
          <cell r="P301" t="str">
            <v>최종식</v>
          </cell>
        </row>
        <row r="302">
          <cell r="A302" t="str">
            <v>초비..</v>
          </cell>
          <cell r="B302" t="str">
            <v>초핑비트</v>
          </cell>
          <cell r="C302" t="str">
            <v>NX,스트레이트</v>
          </cell>
          <cell r="D302" t="str">
            <v>개</v>
          </cell>
          <cell r="E302">
            <v>90000</v>
          </cell>
          <cell r="I302">
            <v>90000</v>
          </cell>
          <cell r="J302">
            <v>781</v>
          </cell>
          <cell r="K302">
            <v>90000</v>
          </cell>
          <cell r="P302" t="str">
            <v>최종식</v>
          </cell>
        </row>
        <row r="303">
          <cell r="A303" t="str">
            <v>드헤..</v>
          </cell>
          <cell r="B303" t="str">
            <v>드라이브파이프 헤드</v>
          </cell>
          <cell r="C303" t="str">
            <v>케이싱헤드,NXW</v>
          </cell>
          <cell r="D303" t="str">
            <v>개</v>
          </cell>
          <cell r="E303">
            <v>33000</v>
          </cell>
          <cell r="I303">
            <v>33000</v>
          </cell>
          <cell r="J303">
            <v>781</v>
          </cell>
          <cell r="K303">
            <v>33000</v>
          </cell>
          <cell r="P303" t="str">
            <v>최종식</v>
          </cell>
        </row>
        <row r="304">
          <cell r="A304" t="str">
            <v>드슈..</v>
          </cell>
          <cell r="B304" t="str">
            <v>드라이브파이프 슈</v>
          </cell>
          <cell r="C304" t="str">
            <v>케이싱슈비트,NXW,6x6x9</v>
          </cell>
          <cell r="D304" t="str">
            <v>개</v>
          </cell>
          <cell r="E304">
            <v>22000</v>
          </cell>
          <cell r="I304">
            <v>22000</v>
          </cell>
          <cell r="J304">
            <v>781</v>
          </cell>
          <cell r="K304">
            <v>22000</v>
          </cell>
          <cell r="P304" t="str">
            <v>최종식</v>
          </cell>
        </row>
        <row r="305">
          <cell r="A305" t="str">
            <v>드파..</v>
          </cell>
          <cell r="B305" t="str">
            <v>드라이브 파이프</v>
          </cell>
          <cell r="C305" t="str">
            <v>케이싱파이프,NXW 3.0</v>
          </cell>
          <cell r="D305" t="str">
            <v>개</v>
          </cell>
          <cell r="E305">
            <v>88000</v>
          </cell>
          <cell r="I305">
            <v>88000</v>
          </cell>
          <cell r="J305">
            <v>781</v>
          </cell>
          <cell r="K305">
            <v>88000</v>
          </cell>
          <cell r="P305" t="str">
            <v>최종식</v>
          </cell>
        </row>
        <row r="306">
          <cell r="A306" t="str">
            <v>슈..</v>
          </cell>
          <cell r="B306" t="str">
            <v>슈</v>
          </cell>
          <cell r="C306" t="str">
            <v>S.P.T 샘플러 슈,50.8</v>
          </cell>
          <cell r="D306" t="str">
            <v>개</v>
          </cell>
          <cell r="E306">
            <v>10000</v>
          </cell>
          <cell r="I306">
            <v>10000</v>
          </cell>
          <cell r="J306">
            <v>781</v>
          </cell>
          <cell r="K306">
            <v>10000</v>
          </cell>
          <cell r="P306" t="str">
            <v>최종식</v>
          </cell>
        </row>
        <row r="307">
          <cell r="A307" t="str">
            <v>샘플러.</v>
          </cell>
          <cell r="B307" t="str">
            <v>샘플러</v>
          </cell>
          <cell r="C307" t="str">
            <v>63.5,피스톤</v>
          </cell>
          <cell r="D307" t="str">
            <v>개</v>
          </cell>
          <cell r="E307">
            <v>300000</v>
          </cell>
          <cell r="H307">
            <v>1096</v>
          </cell>
          <cell r="I307">
            <v>300000</v>
          </cell>
          <cell r="K307">
            <v>300000</v>
          </cell>
          <cell r="P307" t="str">
            <v>최종식</v>
          </cell>
        </row>
        <row r="308">
          <cell r="A308" t="str">
            <v>신월튜브</v>
          </cell>
          <cell r="B308" t="str">
            <v>신월튜브</v>
          </cell>
          <cell r="C308">
            <v>63.5</v>
          </cell>
          <cell r="D308" t="str">
            <v>개</v>
          </cell>
          <cell r="E308">
            <v>16000</v>
          </cell>
          <cell r="H308">
            <v>1096</v>
          </cell>
          <cell r="I308">
            <v>16000</v>
          </cell>
          <cell r="K308">
            <v>16000</v>
          </cell>
          <cell r="P308" t="str">
            <v>최종식</v>
          </cell>
        </row>
        <row r="309">
          <cell r="A309" t="str">
            <v>코튜토질</v>
          </cell>
          <cell r="B309" t="str">
            <v>코어튜브</v>
          </cell>
          <cell r="C309" t="str">
            <v>NX 1.5m</v>
          </cell>
          <cell r="D309" t="str">
            <v>개</v>
          </cell>
          <cell r="E309">
            <v>65000</v>
          </cell>
          <cell r="I309">
            <v>65000</v>
          </cell>
          <cell r="J309">
            <v>780</v>
          </cell>
          <cell r="K309">
            <v>65000</v>
          </cell>
          <cell r="P309" t="str">
            <v>최종식</v>
          </cell>
        </row>
        <row r="310">
          <cell r="A310" t="str">
            <v>메크토질</v>
          </cell>
          <cell r="B310" t="str">
            <v>메탈크라운</v>
          </cell>
          <cell r="C310" t="str">
            <v>NX</v>
          </cell>
          <cell r="D310" t="str">
            <v>개</v>
          </cell>
          <cell r="E310">
            <v>13000</v>
          </cell>
          <cell r="I310">
            <v>13000</v>
          </cell>
          <cell r="J310">
            <v>780</v>
          </cell>
          <cell r="K310">
            <v>13000</v>
          </cell>
          <cell r="P310" t="str">
            <v>최종식</v>
          </cell>
        </row>
        <row r="311">
          <cell r="A311" t="str">
            <v>드헤토질</v>
          </cell>
          <cell r="B311" t="str">
            <v>드라이브파이프 헤드</v>
          </cell>
          <cell r="C311" t="str">
            <v>NX</v>
          </cell>
          <cell r="D311" t="str">
            <v>개</v>
          </cell>
          <cell r="E311">
            <v>33000</v>
          </cell>
          <cell r="I311">
            <v>33000</v>
          </cell>
          <cell r="J311">
            <v>780</v>
          </cell>
          <cell r="K311">
            <v>33000</v>
          </cell>
          <cell r="P311" t="str">
            <v>최종식</v>
          </cell>
        </row>
        <row r="312">
          <cell r="A312" t="str">
            <v>드슈토질</v>
          </cell>
          <cell r="B312" t="str">
            <v>드라이브파이프 슈</v>
          </cell>
          <cell r="C312" t="str">
            <v>NX</v>
          </cell>
          <cell r="D312" t="str">
            <v>개</v>
          </cell>
          <cell r="E312">
            <v>12000</v>
          </cell>
          <cell r="I312">
            <v>12000</v>
          </cell>
          <cell r="J312">
            <v>780</v>
          </cell>
          <cell r="K312">
            <v>12000</v>
          </cell>
          <cell r="P312" t="str">
            <v>최종식</v>
          </cell>
        </row>
        <row r="313">
          <cell r="A313" t="str">
            <v>드파토질</v>
          </cell>
          <cell r="B313" t="str">
            <v>드라이브 파이프</v>
          </cell>
          <cell r="C313" t="str">
            <v>NX 1.5m</v>
          </cell>
          <cell r="D313" t="str">
            <v>개</v>
          </cell>
          <cell r="E313">
            <v>51000</v>
          </cell>
          <cell r="I313">
            <v>51000</v>
          </cell>
          <cell r="J313">
            <v>780</v>
          </cell>
          <cell r="K313">
            <v>51000</v>
          </cell>
          <cell r="P313" t="str">
            <v>최종식</v>
          </cell>
        </row>
        <row r="314">
          <cell r="A314" t="str">
            <v>호스4플</v>
          </cell>
          <cell r="B314" t="str">
            <v>호스</v>
          </cell>
          <cell r="C314" t="str">
            <v>4 플라이</v>
          </cell>
          <cell r="D314" t="str">
            <v>m</v>
          </cell>
          <cell r="E314">
            <v>12000</v>
          </cell>
          <cell r="I314">
            <v>12000</v>
          </cell>
          <cell r="J314">
            <v>780</v>
          </cell>
          <cell r="K314">
            <v>12000</v>
          </cell>
          <cell r="P314" t="str">
            <v>최종식</v>
          </cell>
        </row>
        <row r="315">
          <cell r="A315" t="str">
            <v>소켓..</v>
          </cell>
          <cell r="B315" t="str">
            <v>소켓</v>
          </cell>
          <cell r="C315" t="str">
            <v>..</v>
          </cell>
          <cell r="D315" t="str">
            <v>개</v>
          </cell>
          <cell r="E315">
            <v>12000</v>
          </cell>
          <cell r="I315">
            <v>12000</v>
          </cell>
          <cell r="J315">
            <v>780</v>
          </cell>
          <cell r="K315">
            <v>12000</v>
          </cell>
          <cell r="P315" t="str">
            <v>최종식</v>
          </cell>
        </row>
        <row r="316">
          <cell r="A316" t="str">
            <v>피대V벨</v>
          </cell>
          <cell r="B316" t="str">
            <v>피대</v>
          </cell>
          <cell r="C316" t="str">
            <v>V벨트</v>
          </cell>
          <cell r="D316" t="str">
            <v>개</v>
          </cell>
          <cell r="E316">
            <v>12000</v>
          </cell>
          <cell r="I316">
            <v>12000</v>
          </cell>
          <cell r="J316">
            <v>780</v>
          </cell>
          <cell r="K316">
            <v>12000</v>
          </cell>
          <cell r="P316" t="str">
            <v>최종식</v>
          </cell>
        </row>
        <row r="317">
          <cell r="A317" t="str">
            <v>피대평벨</v>
          </cell>
          <cell r="B317" t="str">
            <v>피대</v>
          </cell>
          <cell r="C317" t="str">
            <v>평벨트</v>
          </cell>
          <cell r="D317" t="str">
            <v>m</v>
          </cell>
          <cell r="E317">
            <v>12000</v>
          </cell>
          <cell r="I317">
            <v>12000</v>
          </cell>
          <cell r="J317">
            <v>780</v>
          </cell>
          <cell r="K317">
            <v>12000</v>
          </cell>
          <cell r="P317" t="str">
            <v>최종식</v>
          </cell>
        </row>
        <row r="318">
          <cell r="A318" t="str">
            <v>고패..</v>
          </cell>
          <cell r="B318" t="str">
            <v>고무패킹</v>
          </cell>
          <cell r="C318" t="str">
            <v>..</v>
          </cell>
          <cell r="D318" t="str">
            <v>개</v>
          </cell>
          <cell r="E318">
            <v>12000</v>
          </cell>
          <cell r="I318">
            <v>12000</v>
          </cell>
          <cell r="J318">
            <v>780</v>
          </cell>
          <cell r="K318">
            <v>12000</v>
          </cell>
          <cell r="P318" t="str">
            <v>최종식</v>
          </cell>
        </row>
        <row r="319">
          <cell r="A319" t="str">
            <v>피패..</v>
          </cell>
          <cell r="B319" t="str">
            <v>피패킹</v>
          </cell>
          <cell r="C319" t="str">
            <v>..</v>
          </cell>
          <cell r="D319" t="str">
            <v>조</v>
          </cell>
          <cell r="E319">
            <v>12000</v>
          </cell>
          <cell r="I319">
            <v>12000</v>
          </cell>
          <cell r="J319">
            <v>780</v>
          </cell>
          <cell r="K319">
            <v>12000</v>
          </cell>
          <cell r="P319" t="str">
            <v>최종식</v>
          </cell>
        </row>
        <row r="320">
          <cell r="A320" t="str">
            <v>파커..</v>
          </cell>
          <cell r="B320" t="str">
            <v>파커</v>
          </cell>
          <cell r="C320" t="str">
            <v>..</v>
          </cell>
          <cell r="D320" t="str">
            <v>개</v>
          </cell>
          <cell r="E320">
            <v>12000</v>
          </cell>
          <cell r="I320">
            <v>12000</v>
          </cell>
          <cell r="J320">
            <v>780</v>
          </cell>
          <cell r="K320">
            <v>12000</v>
          </cell>
          <cell r="P320" t="str">
            <v>최종식</v>
          </cell>
        </row>
        <row r="321">
          <cell r="A321" t="str">
            <v>사보셀10</v>
          </cell>
          <cell r="B321" t="str">
            <v>사면보강용 셀</v>
          </cell>
          <cell r="C321" t="str">
            <v>지오셀(TENWEB),t=10cm</v>
          </cell>
          <cell r="D321" t="str">
            <v>㎡</v>
          </cell>
          <cell r="E321">
            <v>14800</v>
          </cell>
          <cell r="H321">
            <v>222</v>
          </cell>
          <cell r="I321">
            <v>14800</v>
          </cell>
          <cell r="K321">
            <v>14800</v>
          </cell>
          <cell r="P321" t="str">
            <v>유성제</v>
          </cell>
        </row>
        <row r="322">
          <cell r="A322" t="str">
            <v>방화92</v>
          </cell>
          <cell r="B322" t="str">
            <v>방화문 및 문틀</v>
          </cell>
          <cell r="C322" t="str">
            <v>민자,900x2100(분체도장)</v>
          </cell>
          <cell r="D322" t="str">
            <v>짝</v>
          </cell>
          <cell r="E322">
            <v>104000</v>
          </cell>
          <cell r="H322">
            <v>374</v>
          </cell>
          <cell r="I322">
            <v>104000</v>
          </cell>
          <cell r="K322">
            <v>104000</v>
          </cell>
          <cell r="P322" t="str">
            <v>최종식</v>
          </cell>
        </row>
        <row r="323">
          <cell r="A323" t="str">
            <v>스후16</v>
          </cell>
          <cell r="B323" t="str">
            <v>스틸 후레임</v>
          </cell>
          <cell r="C323" t="str">
            <v>1.6t</v>
          </cell>
          <cell r="D323" t="str">
            <v>m</v>
          </cell>
          <cell r="E323">
            <v>20820</v>
          </cell>
          <cell r="H323">
            <v>369</v>
          </cell>
          <cell r="I323">
            <v>20820</v>
          </cell>
          <cell r="P323" t="str">
            <v>기전</v>
          </cell>
        </row>
        <row r="324">
          <cell r="A324" t="str">
            <v>스도12</v>
          </cell>
          <cell r="B324" t="str">
            <v>스틸 도아</v>
          </cell>
          <cell r="C324" t="str">
            <v>1.2t,정전분체도장</v>
          </cell>
          <cell r="D324" t="str">
            <v>㎡</v>
          </cell>
          <cell r="E324">
            <v>103000</v>
          </cell>
          <cell r="H324">
            <v>374</v>
          </cell>
          <cell r="I324">
            <v>103000</v>
          </cell>
          <cell r="P324" t="str">
            <v>기전</v>
          </cell>
        </row>
        <row r="325">
          <cell r="A325" t="str">
            <v>스스후15</v>
          </cell>
          <cell r="B325" t="str">
            <v>스텐레스 후레임</v>
          </cell>
          <cell r="C325" t="str">
            <v>1.5t,45*100시공도</v>
          </cell>
          <cell r="D325" t="str">
            <v>㎡</v>
          </cell>
          <cell r="E325">
            <v>166000</v>
          </cell>
          <cell r="H325">
            <v>372</v>
          </cell>
          <cell r="I325">
            <v>166000</v>
          </cell>
          <cell r="P325" t="str">
            <v>기전</v>
          </cell>
        </row>
        <row r="326">
          <cell r="A326" t="str">
            <v>알미방불</v>
          </cell>
          <cell r="B326" t="str">
            <v>알미늄미서기방충망</v>
          </cell>
          <cell r="C326" t="str">
            <v>불소코팅</v>
          </cell>
          <cell r="D326" t="str">
            <v>㎡</v>
          </cell>
          <cell r="E326">
            <v>27360</v>
          </cell>
          <cell r="H326">
            <v>367</v>
          </cell>
          <cell r="I326">
            <v>27360</v>
          </cell>
          <cell r="P326" t="str">
            <v>기전</v>
          </cell>
        </row>
        <row r="327">
          <cell r="A327" t="str">
            <v>도아록방</v>
          </cell>
          <cell r="B327" t="str">
            <v>도어로크</v>
          </cell>
          <cell r="C327" t="str">
            <v>스텐아연,방화문용</v>
          </cell>
          <cell r="D327" t="str">
            <v>개</v>
          </cell>
          <cell r="E327">
            <v>9500</v>
          </cell>
          <cell r="H327">
            <v>385</v>
          </cell>
          <cell r="I327">
            <v>9500</v>
          </cell>
          <cell r="K327">
            <v>9500</v>
          </cell>
          <cell r="P327" t="str">
            <v>최종식</v>
          </cell>
        </row>
        <row r="328">
          <cell r="A328" t="str">
            <v>도아첵일</v>
          </cell>
          <cell r="B328" t="str">
            <v>도어체크</v>
          </cell>
          <cell r="C328" t="str">
            <v>K-1630 일반용</v>
          </cell>
          <cell r="D328" t="str">
            <v>개</v>
          </cell>
          <cell r="E328">
            <v>21000</v>
          </cell>
          <cell r="F328">
            <v>354</v>
          </cell>
          <cell r="G328">
            <v>21000</v>
          </cell>
          <cell r="P328" t="str">
            <v>기전</v>
          </cell>
        </row>
        <row r="329">
          <cell r="A329" t="str">
            <v>도아록현</v>
          </cell>
          <cell r="B329" t="str">
            <v>도어로크</v>
          </cell>
          <cell r="C329" t="str">
            <v>9000 PB 현관용</v>
          </cell>
          <cell r="D329" t="str">
            <v>개</v>
          </cell>
          <cell r="E329">
            <v>9000</v>
          </cell>
          <cell r="F329">
            <v>366</v>
          </cell>
          <cell r="G329">
            <v>9000</v>
          </cell>
          <cell r="H329">
            <v>384</v>
          </cell>
          <cell r="I329">
            <v>9500</v>
          </cell>
          <cell r="P329" t="str">
            <v>기전</v>
          </cell>
        </row>
        <row r="330">
          <cell r="A330" t="str">
            <v>도아록60</v>
          </cell>
          <cell r="B330" t="str">
            <v>도어로크</v>
          </cell>
          <cell r="C330" t="str">
            <v>R-60</v>
          </cell>
          <cell r="D330" t="str">
            <v>개</v>
          </cell>
          <cell r="E330">
            <v>7800</v>
          </cell>
          <cell r="F330">
            <v>366</v>
          </cell>
          <cell r="G330">
            <v>7800</v>
          </cell>
          <cell r="H330">
            <v>384</v>
          </cell>
          <cell r="I330">
            <v>8000</v>
          </cell>
          <cell r="P330" t="str">
            <v>기전</v>
          </cell>
        </row>
        <row r="331">
          <cell r="A331" t="str">
            <v>골정10</v>
          </cell>
          <cell r="B331" t="str">
            <v>공정</v>
          </cell>
          <cell r="C331" t="str">
            <v>R-1003</v>
          </cell>
          <cell r="D331" t="str">
            <v>개</v>
          </cell>
          <cell r="E331">
            <v>6500</v>
          </cell>
          <cell r="H331">
            <v>384</v>
          </cell>
          <cell r="I331">
            <v>6500</v>
          </cell>
          <cell r="P331" t="str">
            <v>기전</v>
          </cell>
        </row>
        <row r="332">
          <cell r="A332" t="str">
            <v>정첩황4</v>
          </cell>
          <cell r="B332" t="str">
            <v>정첩</v>
          </cell>
          <cell r="C332" t="str">
            <v>황동,4"</v>
          </cell>
          <cell r="D332" t="str">
            <v>개</v>
          </cell>
          <cell r="E332">
            <v>1300</v>
          </cell>
          <cell r="F332">
            <v>369</v>
          </cell>
          <cell r="G332">
            <v>1300</v>
          </cell>
          <cell r="H332">
            <v>390</v>
          </cell>
          <cell r="I332">
            <v>1700</v>
          </cell>
          <cell r="P332" t="str">
            <v>기전</v>
          </cell>
        </row>
        <row r="333">
          <cell r="A333" t="str">
            <v>도스말중</v>
          </cell>
          <cell r="B333" t="str">
            <v>도아스톱</v>
          </cell>
          <cell r="C333" t="str">
            <v>말굽형(중)</v>
          </cell>
          <cell r="D333" t="str">
            <v>개</v>
          </cell>
          <cell r="E333">
            <v>1500</v>
          </cell>
          <cell r="H333">
            <v>392</v>
          </cell>
          <cell r="I333">
            <v>1500</v>
          </cell>
          <cell r="P333" t="str">
            <v>기전</v>
          </cell>
        </row>
        <row r="334">
          <cell r="A334" t="str">
            <v>플힌철문</v>
          </cell>
          <cell r="B334" t="str">
            <v>플로어 힌지</v>
          </cell>
          <cell r="C334" t="str">
            <v>철문용</v>
          </cell>
          <cell r="D334" t="str">
            <v>개</v>
          </cell>
          <cell r="E334">
            <v>43000</v>
          </cell>
          <cell r="H334">
            <v>390</v>
          </cell>
          <cell r="I334">
            <v>43000</v>
          </cell>
          <cell r="K334">
            <v>43000</v>
          </cell>
          <cell r="P334" t="str">
            <v>최종식</v>
          </cell>
        </row>
        <row r="335">
          <cell r="A335" t="str">
            <v>피힌14</v>
          </cell>
          <cell r="B335" t="str">
            <v>피보트 힌지</v>
          </cell>
          <cell r="C335" t="str">
            <v>K1400</v>
          </cell>
          <cell r="D335" t="str">
            <v>개</v>
          </cell>
          <cell r="E335">
            <v>11000</v>
          </cell>
          <cell r="F335">
            <v>367</v>
          </cell>
          <cell r="G335">
            <v>11000</v>
          </cell>
          <cell r="P335" t="str">
            <v>기전</v>
          </cell>
        </row>
        <row r="336">
          <cell r="A336" t="str">
            <v>투유 5</v>
          </cell>
          <cell r="B336" t="str">
            <v>투명유리</v>
          </cell>
          <cell r="C336" t="str">
            <v xml:space="preserve"> 5mm</v>
          </cell>
          <cell r="D336" t="str">
            <v>㎡</v>
          </cell>
          <cell r="E336">
            <v>5059</v>
          </cell>
          <cell r="F336">
            <v>315</v>
          </cell>
          <cell r="G336">
            <v>5059</v>
          </cell>
          <cell r="H336">
            <v>396</v>
          </cell>
          <cell r="I336">
            <v>5059</v>
          </cell>
          <cell r="P336" t="str">
            <v>기전</v>
          </cell>
        </row>
        <row r="337">
          <cell r="A337" t="str">
            <v>스유 6</v>
          </cell>
          <cell r="B337" t="str">
            <v>스펜드럴유리</v>
          </cell>
          <cell r="C337" t="str">
            <v xml:space="preserve"> 6mm</v>
          </cell>
          <cell r="D337" t="str">
            <v>㎡</v>
          </cell>
          <cell r="E337">
            <v>32292</v>
          </cell>
          <cell r="F337">
            <v>316</v>
          </cell>
          <cell r="G337">
            <v>32292</v>
          </cell>
          <cell r="H337">
            <v>396</v>
          </cell>
          <cell r="I337">
            <v>32292</v>
          </cell>
          <cell r="P337" t="str">
            <v>기전</v>
          </cell>
        </row>
        <row r="338">
          <cell r="A338" t="str">
            <v>강유칼12</v>
          </cell>
          <cell r="B338" t="str">
            <v>강화유리</v>
          </cell>
          <cell r="C338" t="str">
            <v>칼라12mm</v>
          </cell>
          <cell r="D338" t="str">
            <v>㎡</v>
          </cell>
          <cell r="E338">
            <v>30914</v>
          </cell>
          <cell r="F338">
            <v>316</v>
          </cell>
          <cell r="G338">
            <v>30914</v>
          </cell>
          <cell r="H338">
            <v>398</v>
          </cell>
          <cell r="I338">
            <v>48653</v>
          </cell>
          <cell r="P338" t="str">
            <v>기전</v>
          </cell>
        </row>
        <row r="339">
          <cell r="A339" t="str">
            <v>복유투12</v>
          </cell>
          <cell r="B339" t="str">
            <v>복층유리</v>
          </cell>
          <cell r="C339" t="str">
            <v>투명12mm(3CL+A6+3CL)</v>
          </cell>
          <cell r="D339" t="str">
            <v>㎡</v>
          </cell>
          <cell r="E339">
            <v>14994</v>
          </cell>
          <cell r="F339">
            <v>329</v>
          </cell>
          <cell r="G339">
            <v>14994</v>
          </cell>
          <cell r="H339">
            <v>395</v>
          </cell>
          <cell r="I339">
            <v>17222</v>
          </cell>
          <cell r="P339" t="str">
            <v>기전</v>
          </cell>
        </row>
        <row r="340">
          <cell r="A340" t="str">
            <v>복유칼18</v>
          </cell>
          <cell r="B340" t="str">
            <v>복층유리</v>
          </cell>
          <cell r="C340" t="str">
            <v>칼라18mm(6CL+A6+6CL)</v>
          </cell>
          <cell r="D340" t="str">
            <v>㎡</v>
          </cell>
          <cell r="E340">
            <v>24300</v>
          </cell>
          <cell r="F340">
            <v>316</v>
          </cell>
          <cell r="G340">
            <v>24300</v>
          </cell>
          <cell r="H340">
            <v>397</v>
          </cell>
          <cell r="I340">
            <v>28524</v>
          </cell>
          <cell r="P340" t="str">
            <v>기전</v>
          </cell>
        </row>
        <row r="341">
          <cell r="A341" t="str">
            <v>강도922</v>
          </cell>
          <cell r="B341" t="str">
            <v>강화유리도아</v>
          </cell>
          <cell r="C341" t="str">
            <v>900*2200 투명,시공도</v>
          </cell>
          <cell r="D341" t="str">
            <v>짝</v>
          </cell>
          <cell r="E341">
            <v>145000</v>
          </cell>
          <cell r="H341">
            <v>371</v>
          </cell>
          <cell r="I341">
            <v>145000</v>
          </cell>
          <cell r="P341" t="str">
            <v>기전</v>
          </cell>
        </row>
        <row r="342">
          <cell r="A342" t="str">
            <v>강도721</v>
          </cell>
          <cell r="B342" t="str">
            <v>강화유리도아</v>
          </cell>
          <cell r="C342" t="str">
            <v>750*2100 투명,시공도</v>
          </cell>
          <cell r="D342" t="str">
            <v>짝</v>
          </cell>
          <cell r="E342">
            <v>121000</v>
          </cell>
          <cell r="H342">
            <v>371</v>
          </cell>
          <cell r="I342">
            <v>121000</v>
          </cell>
          <cell r="P342" t="str">
            <v>기전</v>
          </cell>
        </row>
        <row r="343">
          <cell r="A343" t="str">
            <v>인서9</v>
          </cell>
          <cell r="B343" t="str">
            <v>인서트</v>
          </cell>
          <cell r="C343" t="str">
            <v>Φ9</v>
          </cell>
          <cell r="D343" t="str">
            <v>개</v>
          </cell>
          <cell r="E343">
            <v>36</v>
          </cell>
          <cell r="F343">
            <v>343</v>
          </cell>
          <cell r="G343">
            <v>36</v>
          </cell>
          <cell r="H343">
            <v>98</v>
          </cell>
          <cell r="I343">
            <v>40</v>
          </cell>
          <cell r="P343" t="str">
            <v>기전</v>
          </cell>
        </row>
        <row r="344">
          <cell r="A344" t="str">
            <v>달볼9</v>
          </cell>
          <cell r="B344" t="str">
            <v>달대볼트</v>
          </cell>
          <cell r="C344" t="str">
            <v>Φ9*1m 방청도장</v>
          </cell>
          <cell r="D344" t="str">
            <v>개</v>
          </cell>
          <cell r="E344">
            <v>280</v>
          </cell>
          <cell r="F344">
            <v>357</v>
          </cell>
          <cell r="G344">
            <v>280</v>
          </cell>
          <cell r="H344">
            <v>350</v>
          </cell>
          <cell r="I344">
            <v>482</v>
          </cell>
          <cell r="P344" t="str">
            <v>기전</v>
          </cell>
        </row>
        <row r="345">
          <cell r="A345" t="str">
            <v>캐찬12</v>
          </cell>
          <cell r="B345" t="str">
            <v>캐링찬넬</v>
          </cell>
          <cell r="C345" t="str">
            <v>38*12*1.2t</v>
          </cell>
          <cell r="D345" t="str">
            <v>m</v>
          </cell>
          <cell r="E345">
            <v>340</v>
          </cell>
          <cell r="F345">
            <v>356</v>
          </cell>
          <cell r="G345">
            <v>340</v>
          </cell>
          <cell r="H345">
            <v>349</v>
          </cell>
          <cell r="I345">
            <v>583</v>
          </cell>
          <cell r="P345" t="str">
            <v>기전</v>
          </cell>
        </row>
        <row r="346">
          <cell r="A346" t="str">
            <v>마찬12</v>
          </cell>
          <cell r="B346" t="str">
            <v>마이너찬넬</v>
          </cell>
          <cell r="C346" t="str">
            <v>19*10*1.2t</v>
          </cell>
          <cell r="D346" t="str">
            <v>m</v>
          </cell>
          <cell r="E346">
            <v>397</v>
          </cell>
          <cell r="H346">
            <v>349</v>
          </cell>
          <cell r="I346">
            <v>397</v>
          </cell>
          <cell r="P346" t="str">
            <v>기전</v>
          </cell>
        </row>
        <row r="347">
          <cell r="A347" t="str">
            <v>행핀23</v>
          </cell>
          <cell r="B347" t="str">
            <v>행거 및 핀</v>
          </cell>
          <cell r="C347" t="str">
            <v>110*23*18*2.3t</v>
          </cell>
          <cell r="D347" t="str">
            <v>조</v>
          </cell>
          <cell r="E347">
            <v>60</v>
          </cell>
          <cell r="F347">
            <v>356</v>
          </cell>
          <cell r="G347">
            <v>60</v>
          </cell>
          <cell r="H347">
            <v>349</v>
          </cell>
          <cell r="I347">
            <v>118</v>
          </cell>
          <cell r="P347" t="str">
            <v>기전</v>
          </cell>
        </row>
        <row r="348">
          <cell r="A348" t="str">
            <v>찬크12</v>
          </cell>
          <cell r="B348" t="str">
            <v>찬넬크립</v>
          </cell>
          <cell r="C348" t="str">
            <v>34*34*1.2t</v>
          </cell>
          <cell r="D348" t="str">
            <v>조</v>
          </cell>
          <cell r="E348">
            <v>50</v>
          </cell>
          <cell r="F348">
            <v>356</v>
          </cell>
          <cell r="G348">
            <v>50</v>
          </cell>
          <cell r="H348">
            <v>349</v>
          </cell>
          <cell r="I348">
            <v>106</v>
          </cell>
          <cell r="P348" t="str">
            <v>기전</v>
          </cell>
        </row>
        <row r="349">
          <cell r="A349" t="str">
            <v>캐조05</v>
          </cell>
          <cell r="B349" t="str">
            <v>캐링조인트</v>
          </cell>
          <cell r="C349" t="str">
            <v>90*40*13*0.5t</v>
          </cell>
          <cell r="D349" t="str">
            <v>조</v>
          </cell>
          <cell r="E349">
            <v>40</v>
          </cell>
          <cell r="F349">
            <v>356</v>
          </cell>
          <cell r="G349">
            <v>40</v>
          </cell>
          <cell r="H349">
            <v>349</v>
          </cell>
          <cell r="I349">
            <v>127</v>
          </cell>
          <cell r="P349" t="str">
            <v>기전</v>
          </cell>
        </row>
        <row r="350">
          <cell r="A350" t="str">
            <v>DB05</v>
          </cell>
          <cell r="B350" t="str">
            <v>D-M.BAR</v>
          </cell>
          <cell r="C350" t="str">
            <v>45*19*0.5t GAL</v>
          </cell>
          <cell r="D350" t="str">
            <v>m</v>
          </cell>
          <cell r="E350">
            <v>300</v>
          </cell>
          <cell r="F350">
            <v>356</v>
          </cell>
          <cell r="G350">
            <v>300</v>
          </cell>
          <cell r="H350">
            <v>349</v>
          </cell>
          <cell r="I350">
            <v>490</v>
          </cell>
          <cell r="P350" t="str">
            <v>기전</v>
          </cell>
        </row>
        <row r="351">
          <cell r="A351" t="str">
            <v>DB크05</v>
          </cell>
          <cell r="B351" t="str">
            <v>D-M.BAR 크립</v>
          </cell>
          <cell r="C351" t="str">
            <v>34*38*47*0.5t</v>
          </cell>
          <cell r="D351" t="str">
            <v>조</v>
          </cell>
          <cell r="E351">
            <v>30</v>
          </cell>
          <cell r="F351">
            <v>356</v>
          </cell>
          <cell r="G351">
            <v>30</v>
          </cell>
          <cell r="H351">
            <v>349</v>
          </cell>
          <cell r="I351">
            <v>52</v>
          </cell>
          <cell r="P351" t="str">
            <v>기전</v>
          </cell>
        </row>
        <row r="352">
          <cell r="A352" t="str">
            <v>DB죠05</v>
          </cell>
          <cell r="B352" t="str">
            <v>D-M.BAR 죠인트</v>
          </cell>
          <cell r="C352" t="str">
            <v>100*23*0.5t</v>
          </cell>
          <cell r="D352" t="str">
            <v>조</v>
          </cell>
          <cell r="E352">
            <v>35</v>
          </cell>
          <cell r="F352">
            <v>356</v>
          </cell>
          <cell r="G352">
            <v>35</v>
          </cell>
          <cell r="H352">
            <v>349</v>
          </cell>
          <cell r="I352">
            <v>65</v>
          </cell>
          <cell r="P352" t="str">
            <v>기전</v>
          </cell>
        </row>
        <row r="353">
          <cell r="A353" t="str">
            <v>A몰Z15</v>
          </cell>
          <cell r="B353" t="str">
            <v>AL 몰딩</v>
          </cell>
          <cell r="C353" t="str">
            <v>Z형 30*25*1.5코팅</v>
          </cell>
          <cell r="D353" t="str">
            <v>m</v>
          </cell>
          <cell r="E353">
            <v>1120</v>
          </cell>
          <cell r="H353">
            <v>351</v>
          </cell>
          <cell r="I353">
            <v>1120</v>
          </cell>
          <cell r="P353" t="str">
            <v>기전</v>
          </cell>
        </row>
        <row r="354">
          <cell r="A354" t="str">
            <v>A몰칼15</v>
          </cell>
          <cell r="B354" t="str">
            <v>AL 몰딩</v>
          </cell>
          <cell r="C354" t="str">
            <v>칼라 25*15*10*15</v>
          </cell>
          <cell r="D354" t="str">
            <v>m</v>
          </cell>
          <cell r="E354">
            <v>1260</v>
          </cell>
          <cell r="H354">
            <v>350</v>
          </cell>
          <cell r="I354">
            <v>1260</v>
          </cell>
          <cell r="P354" t="str">
            <v>기전</v>
          </cell>
        </row>
        <row r="355">
          <cell r="A355" t="str">
            <v>A스05</v>
          </cell>
          <cell r="B355" t="str">
            <v>AL 스펜드럴</v>
          </cell>
          <cell r="C355" t="str">
            <v>W-100 무공 0.5</v>
          </cell>
          <cell r="D355" t="str">
            <v>㎡</v>
          </cell>
          <cell r="E355">
            <v>26000</v>
          </cell>
          <cell r="F355">
            <v>356</v>
          </cell>
          <cell r="G355">
            <v>26000</v>
          </cell>
          <cell r="H355">
            <v>457</v>
          </cell>
          <cell r="I355">
            <v>28400</v>
          </cell>
          <cell r="P355" t="str">
            <v>기전</v>
          </cell>
        </row>
        <row r="356">
          <cell r="A356" t="str">
            <v>A천08</v>
          </cell>
          <cell r="B356" t="str">
            <v>AL 천정재(타일)</v>
          </cell>
          <cell r="C356" t="str">
            <v>300*300*0.8 무공</v>
          </cell>
          <cell r="D356" t="str">
            <v>㎡</v>
          </cell>
          <cell r="E356">
            <v>62200</v>
          </cell>
          <cell r="H356">
            <v>458</v>
          </cell>
          <cell r="I356">
            <v>62200</v>
          </cell>
          <cell r="P356" t="str">
            <v>기전</v>
          </cell>
        </row>
        <row r="357">
          <cell r="A357" t="str">
            <v>AF20</v>
          </cell>
          <cell r="B357" t="str">
            <v>ACCESS FLOOR(STL)</v>
          </cell>
          <cell r="C357" t="str">
            <v>H=200,전도성타일마감,시공도</v>
          </cell>
          <cell r="D357" t="str">
            <v>㎡</v>
          </cell>
          <cell r="E357">
            <v>82000</v>
          </cell>
          <cell r="H357">
            <v>417</v>
          </cell>
          <cell r="I357">
            <v>82000</v>
          </cell>
          <cell r="P357" t="str">
            <v>기전</v>
          </cell>
        </row>
        <row r="358">
          <cell r="A358" t="str">
            <v>AF30</v>
          </cell>
          <cell r="B358" t="str">
            <v>ACCESS FLOOR(STL)</v>
          </cell>
          <cell r="C358" t="str">
            <v>H=300,전도성타일마감,시공도</v>
          </cell>
          <cell r="D358" t="str">
            <v>㎡</v>
          </cell>
          <cell r="E358">
            <v>82000</v>
          </cell>
          <cell r="H358">
            <v>417</v>
          </cell>
          <cell r="I358">
            <v>82000</v>
          </cell>
          <cell r="P358" t="str">
            <v>기전</v>
          </cell>
        </row>
        <row r="359">
          <cell r="A359" t="str">
            <v>황줄12</v>
          </cell>
          <cell r="B359" t="str">
            <v>황동 줄눈대</v>
          </cell>
          <cell r="C359" t="str">
            <v>4.5*2.5*12</v>
          </cell>
          <cell r="D359" t="str">
            <v>m</v>
          </cell>
          <cell r="E359">
            <v>344</v>
          </cell>
          <cell r="H359">
            <v>353</v>
          </cell>
          <cell r="I359">
            <v>344</v>
          </cell>
          <cell r="P359" t="str">
            <v>기전</v>
          </cell>
        </row>
        <row r="360">
          <cell r="A360" t="str">
            <v>걸비..</v>
          </cell>
          <cell r="B360" t="str">
            <v>걸레받이비드(SST'L)</v>
          </cell>
          <cell r="C360" t="str">
            <v>KB151</v>
          </cell>
          <cell r="D360" t="str">
            <v>m</v>
          </cell>
          <cell r="E360">
            <v>2500</v>
          </cell>
          <cell r="H360">
            <v>351</v>
          </cell>
          <cell r="I360">
            <v>2500</v>
          </cell>
          <cell r="P360" t="str">
            <v>기전</v>
          </cell>
        </row>
        <row r="361">
          <cell r="A361" t="str">
            <v>석보95</v>
          </cell>
          <cell r="B361" t="str">
            <v>석고보드</v>
          </cell>
          <cell r="C361" t="str">
            <v>9.5mm*3'*8'</v>
          </cell>
          <cell r="D361" t="str">
            <v>㎡</v>
          </cell>
          <cell r="E361">
            <v>1810</v>
          </cell>
          <cell r="F361">
            <v>354</v>
          </cell>
          <cell r="G361">
            <v>1810</v>
          </cell>
          <cell r="H361">
            <v>451</v>
          </cell>
          <cell r="I361">
            <v>1773</v>
          </cell>
          <cell r="P361" t="str">
            <v>기전</v>
          </cell>
        </row>
        <row r="362">
          <cell r="A362" t="str">
            <v>시텍6</v>
          </cell>
          <cell r="B362" t="str">
            <v>시멘트계텍스</v>
          </cell>
          <cell r="C362" t="str">
            <v>6mm</v>
          </cell>
          <cell r="D362" t="str">
            <v>㎡</v>
          </cell>
          <cell r="E362">
            <v>3500</v>
          </cell>
          <cell r="H362">
            <v>455</v>
          </cell>
          <cell r="I362">
            <v>3500</v>
          </cell>
          <cell r="P362" t="str">
            <v>기전</v>
          </cell>
        </row>
        <row r="363">
          <cell r="A363" t="str">
            <v>밤라4</v>
          </cell>
          <cell r="B363" t="str">
            <v>밤라이트</v>
          </cell>
          <cell r="C363" t="str">
            <v>4mm*4'*8'</v>
          </cell>
          <cell r="D363" t="str">
            <v>㎡</v>
          </cell>
          <cell r="E363">
            <v>3176</v>
          </cell>
          <cell r="F363">
            <v>341</v>
          </cell>
          <cell r="G363">
            <v>3176</v>
          </cell>
          <cell r="H363">
            <v>451</v>
          </cell>
          <cell r="I363">
            <v>3654</v>
          </cell>
          <cell r="P363" t="str">
            <v>기전</v>
          </cell>
        </row>
        <row r="364">
          <cell r="A364" t="str">
            <v>암텍12</v>
          </cell>
          <cell r="B364" t="str">
            <v>암면텍스</v>
          </cell>
          <cell r="C364" t="str">
            <v>12mm M-BAR용 300*600</v>
          </cell>
          <cell r="D364" t="str">
            <v>㎡</v>
          </cell>
          <cell r="E364">
            <v>6000</v>
          </cell>
          <cell r="F364">
            <v>355</v>
          </cell>
          <cell r="G364">
            <v>6000</v>
          </cell>
          <cell r="H364">
            <v>455</v>
          </cell>
          <cell r="I364">
            <v>6900</v>
          </cell>
          <cell r="P364" t="str">
            <v>기전</v>
          </cell>
        </row>
        <row r="365">
          <cell r="A365" t="str">
            <v>무타3</v>
          </cell>
          <cell r="B365" t="str">
            <v>무석면디럭스타일</v>
          </cell>
          <cell r="C365" t="str">
            <v>300*300*3t</v>
          </cell>
          <cell r="D365" t="str">
            <v>㎡</v>
          </cell>
          <cell r="E365">
            <v>3939</v>
          </cell>
          <cell r="F365">
            <v>347</v>
          </cell>
          <cell r="G365">
            <v>3939</v>
          </cell>
          <cell r="H365">
            <v>412</v>
          </cell>
          <cell r="I365">
            <v>3900</v>
          </cell>
          <cell r="P365" t="str">
            <v>기전</v>
          </cell>
        </row>
        <row r="366">
          <cell r="A366" t="str">
            <v>화칸20</v>
          </cell>
          <cell r="B366" t="str">
            <v>화장실칸막이</v>
          </cell>
          <cell r="C366" t="str">
            <v>큐비클 20mm</v>
          </cell>
          <cell r="D366" t="str">
            <v>㎡</v>
          </cell>
          <cell r="E366">
            <v>45000</v>
          </cell>
          <cell r="F366">
            <v>353</v>
          </cell>
          <cell r="G366">
            <v>45000</v>
          </cell>
          <cell r="H366">
            <v>459</v>
          </cell>
          <cell r="I366">
            <v>60000</v>
          </cell>
          <cell r="P366" t="str">
            <v>기전</v>
          </cell>
        </row>
        <row r="367">
          <cell r="A367" t="str">
            <v>폼타이30</v>
          </cell>
          <cell r="B367" t="str">
            <v>Form Tie</v>
          </cell>
          <cell r="C367" t="str">
            <v>D-Type,300mm</v>
          </cell>
          <cell r="D367" t="str">
            <v>조</v>
          </cell>
          <cell r="E367">
            <v>850</v>
          </cell>
          <cell r="H367">
            <v>149</v>
          </cell>
          <cell r="I367">
            <v>850</v>
          </cell>
          <cell r="K367">
            <v>850</v>
          </cell>
          <cell r="P367" t="str">
            <v>최종식</v>
          </cell>
        </row>
        <row r="368">
          <cell r="A368" t="str">
            <v>다발20</v>
          </cell>
          <cell r="B368" t="str">
            <v>다발관</v>
          </cell>
          <cell r="C368" t="str">
            <v>200형</v>
          </cell>
          <cell r="D368" t="str">
            <v>m</v>
          </cell>
          <cell r="E368">
            <v>6000</v>
          </cell>
          <cell r="I368">
            <v>6000</v>
          </cell>
          <cell r="K368">
            <v>6000</v>
          </cell>
          <cell r="P368" t="str">
            <v>김응원</v>
          </cell>
        </row>
        <row r="369">
          <cell r="A369" t="str">
            <v>팁.노파</v>
          </cell>
          <cell r="B369" t="str">
            <v>팁</v>
          </cell>
          <cell r="C369" t="str">
            <v>노면파쇄기</v>
          </cell>
          <cell r="D369" t="str">
            <v>개</v>
          </cell>
          <cell r="E369">
            <v>6100</v>
          </cell>
          <cell r="I369">
            <v>6100</v>
          </cell>
          <cell r="K369">
            <v>6100</v>
          </cell>
          <cell r="P369" t="str">
            <v>권광오</v>
          </cell>
        </row>
        <row r="370">
          <cell r="A370" t="str">
            <v>빗자루.</v>
          </cell>
          <cell r="B370" t="str">
            <v>빗자루</v>
          </cell>
          <cell r="D370" t="str">
            <v>개</v>
          </cell>
          <cell r="E370">
            <v>2000</v>
          </cell>
          <cell r="I370">
            <v>2000</v>
          </cell>
          <cell r="K370">
            <v>2000</v>
          </cell>
          <cell r="P370" t="str">
            <v>권광오</v>
          </cell>
        </row>
        <row r="371">
          <cell r="A371" t="str">
            <v>융도황색</v>
          </cell>
          <cell r="B371" t="str">
            <v>융착성 도료</v>
          </cell>
          <cell r="C371" t="str">
            <v>황색</v>
          </cell>
          <cell r="D371" t="str">
            <v>kg</v>
          </cell>
          <cell r="E371">
            <v>650</v>
          </cell>
          <cell r="I371">
            <v>650</v>
          </cell>
          <cell r="K371">
            <v>650</v>
          </cell>
          <cell r="P371" t="str">
            <v>김응원</v>
          </cell>
        </row>
        <row r="372">
          <cell r="A372" t="str">
            <v>융도백색</v>
          </cell>
          <cell r="B372" t="str">
            <v>융착성 도료</v>
          </cell>
          <cell r="C372" t="str">
            <v>백색</v>
          </cell>
          <cell r="D372" t="str">
            <v>kg</v>
          </cell>
          <cell r="E372">
            <v>650</v>
          </cell>
          <cell r="I372">
            <v>650</v>
          </cell>
          <cell r="K372">
            <v>650</v>
          </cell>
          <cell r="P372" t="str">
            <v>김영민</v>
          </cell>
        </row>
        <row r="373">
          <cell r="A373" t="str">
            <v>유리비드</v>
          </cell>
          <cell r="B373" t="str">
            <v>유리알(비드)</v>
          </cell>
          <cell r="D373" t="str">
            <v>kg</v>
          </cell>
          <cell r="E373">
            <v>550</v>
          </cell>
          <cell r="I373">
            <v>550</v>
          </cell>
          <cell r="K373">
            <v>550</v>
          </cell>
          <cell r="P373" t="str">
            <v>김응원</v>
          </cell>
        </row>
        <row r="374">
          <cell r="A374" t="str">
            <v>프이차도</v>
          </cell>
          <cell r="B374" t="str">
            <v>프라이머</v>
          </cell>
          <cell r="C374" t="str">
            <v>차선도색용</v>
          </cell>
          <cell r="D374" t="str">
            <v>kg</v>
          </cell>
          <cell r="E374">
            <v>833</v>
          </cell>
          <cell r="I374">
            <v>833</v>
          </cell>
          <cell r="K374">
            <v>833</v>
          </cell>
          <cell r="P374" t="str">
            <v>김응원</v>
          </cell>
        </row>
        <row r="375">
          <cell r="A375" t="str">
            <v>아스78</v>
          </cell>
          <cell r="B375" t="str">
            <v>아스콘</v>
          </cell>
          <cell r="C375" t="str">
            <v>#78</v>
          </cell>
          <cell r="D375" t="str">
            <v>㎥</v>
          </cell>
          <cell r="E375">
            <v>232</v>
          </cell>
          <cell r="I375">
            <v>232</v>
          </cell>
          <cell r="K375">
            <v>232</v>
          </cell>
          <cell r="P375" t="str">
            <v>김응원</v>
          </cell>
        </row>
        <row r="376">
          <cell r="A376" t="str">
            <v>아스46</v>
          </cell>
          <cell r="B376" t="str">
            <v>아스콘</v>
          </cell>
          <cell r="C376" t="str">
            <v>#467</v>
          </cell>
          <cell r="D376" t="str">
            <v>㎥</v>
          </cell>
          <cell r="E376">
            <v>232</v>
          </cell>
          <cell r="I376">
            <v>232</v>
          </cell>
          <cell r="K376">
            <v>232</v>
          </cell>
          <cell r="P376" t="str">
            <v>김응원</v>
          </cell>
        </row>
        <row r="377">
          <cell r="A377" t="str">
            <v>아유택코</v>
          </cell>
          <cell r="B377" t="str">
            <v>아스팔트 유제</v>
          </cell>
          <cell r="C377" t="str">
            <v>RSC-4(택코팅)</v>
          </cell>
          <cell r="D377" t="str">
            <v>ℓ</v>
          </cell>
          <cell r="E377">
            <v>232</v>
          </cell>
          <cell r="I377">
            <v>232</v>
          </cell>
          <cell r="K377">
            <v>232</v>
          </cell>
          <cell r="P377" t="str">
            <v>김응원</v>
          </cell>
        </row>
        <row r="378">
          <cell r="A378" t="str">
            <v>아유프코</v>
          </cell>
          <cell r="B378" t="str">
            <v>아스팔트 유제</v>
          </cell>
          <cell r="C378" t="str">
            <v>RSC-3(프라임코팅)</v>
          </cell>
          <cell r="D378" t="str">
            <v>ℓ</v>
          </cell>
          <cell r="E378">
            <v>232</v>
          </cell>
          <cell r="I378">
            <v>232</v>
          </cell>
          <cell r="K378">
            <v>232</v>
          </cell>
          <cell r="P378" t="str">
            <v>김응원</v>
          </cell>
        </row>
        <row r="379">
          <cell r="A379" t="str">
            <v>스그55115</v>
          </cell>
          <cell r="B379" t="str">
            <v>스틸 그레이팅</v>
          </cell>
          <cell r="C379" t="str">
            <v>550x1,100x50</v>
          </cell>
          <cell r="D379" t="str">
            <v>개</v>
          </cell>
          <cell r="E379">
            <v>6000</v>
          </cell>
          <cell r="I379">
            <v>6000</v>
          </cell>
          <cell r="K379">
            <v>6000</v>
          </cell>
          <cell r="P379" t="str">
            <v>김응원</v>
          </cell>
        </row>
        <row r="380">
          <cell r="A380" t="str">
            <v>흄관60칼본</v>
          </cell>
          <cell r="B380" t="str">
            <v>흄관</v>
          </cell>
          <cell r="C380" t="str">
            <v>600A,소켓식</v>
          </cell>
          <cell r="D380" t="str">
            <v>본</v>
          </cell>
          <cell r="E380">
            <v>12000</v>
          </cell>
          <cell r="I380">
            <v>12000</v>
          </cell>
          <cell r="K380">
            <v>12000</v>
          </cell>
          <cell r="P380" t="str">
            <v>김응원</v>
          </cell>
        </row>
        <row r="381">
          <cell r="A381" t="str">
            <v>흄관60칼m</v>
          </cell>
          <cell r="B381" t="str">
            <v>흄관</v>
          </cell>
          <cell r="C381" t="str">
            <v>600A,소켓식</v>
          </cell>
          <cell r="D381" t="str">
            <v>m</v>
          </cell>
          <cell r="E381">
            <v>4800</v>
          </cell>
          <cell r="I381">
            <v>4800</v>
          </cell>
          <cell r="K381">
            <v>4800</v>
          </cell>
          <cell r="P381" t="str">
            <v>김응원</v>
          </cell>
        </row>
        <row r="382">
          <cell r="A382" t="str">
            <v>고방..</v>
          </cell>
          <cell r="B382" t="str">
            <v>고점도방수액</v>
          </cell>
          <cell r="C382" t="str">
            <v>..</v>
          </cell>
          <cell r="D382" t="str">
            <v>ℓ</v>
          </cell>
          <cell r="E382">
            <v>194</v>
          </cell>
          <cell r="H382">
            <v>15</v>
          </cell>
          <cell r="I382">
            <v>194</v>
          </cell>
          <cell r="J382">
            <v>240</v>
          </cell>
          <cell r="K382">
            <v>222</v>
          </cell>
          <cell r="P382" t="str">
            <v>김정헌</v>
          </cell>
        </row>
        <row r="383">
          <cell r="A383" t="str">
            <v>소석..</v>
          </cell>
          <cell r="B383" t="str">
            <v>소석회</v>
          </cell>
          <cell r="C383" t="str">
            <v>..</v>
          </cell>
          <cell r="D383" t="str">
            <v>kg</v>
          </cell>
          <cell r="E383">
            <v>100</v>
          </cell>
          <cell r="I383">
            <v>100</v>
          </cell>
          <cell r="K383">
            <v>100</v>
          </cell>
          <cell r="P383" t="str">
            <v>김정헌</v>
          </cell>
        </row>
        <row r="384">
          <cell r="A384" t="str">
            <v>PVC관200</v>
          </cell>
          <cell r="B384" t="str">
            <v>PVC관</v>
          </cell>
          <cell r="C384" t="str">
            <v>Φ200</v>
          </cell>
          <cell r="D384" t="str">
            <v>m</v>
          </cell>
          <cell r="E384">
            <v>100</v>
          </cell>
          <cell r="I384">
            <v>100</v>
          </cell>
          <cell r="K384">
            <v>100</v>
          </cell>
          <cell r="P384" t="str">
            <v>김정헌</v>
          </cell>
        </row>
        <row r="385">
          <cell r="A385" t="str">
            <v>스그70</v>
          </cell>
          <cell r="B385" t="str">
            <v>스틸그레이팅</v>
          </cell>
          <cell r="C385" t="str">
            <v>횡단측구용(하중20ton),995x700</v>
          </cell>
          <cell r="D385" t="str">
            <v>㎡</v>
          </cell>
          <cell r="E385">
            <v>116857</v>
          </cell>
          <cell r="H385">
            <v>177</v>
          </cell>
          <cell r="I385">
            <v>116857</v>
          </cell>
          <cell r="K385">
            <v>116857</v>
          </cell>
          <cell r="L385" t="str">
            <v>*조당81,800원</v>
          </cell>
          <cell r="P385" t="str">
            <v>김정헌</v>
          </cell>
        </row>
        <row r="386">
          <cell r="A386" t="str">
            <v>VR관15</v>
          </cell>
          <cell r="B386" t="str">
            <v>V.R관(진동 및 전압철근콘크리트관)</v>
          </cell>
          <cell r="C386" t="str">
            <v>D1500</v>
          </cell>
          <cell r="D386" t="str">
            <v>본</v>
          </cell>
          <cell r="E386">
            <v>20000</v>
          </cell>
          <cell r="I386">
            <v>20000</v>
          </cell>
          <cell r="K386">
            <v>20000</v>
          </cell>
          <cell r="P386" t="str">
            <v>우수(유성제)</v>
          </cell>
        </row>
        <row r="387">
          <cell r="A387" t="str">
            <v>VR관12</v>
          </cell>
          <cell r="B387" t="str">
            <v>V.R관(진동 및 전압철근콘크리트관)</v>
          </cell>
          <cell r="C387" t="str">
            <v>D1200</v>
          </cell>
          <cell r="D387" t="str">
            <v>본</v>
          </cell>
          <cell r="E387">
            <v>15000</v>
          </cell>
          <cell r="I387">
            <v>15000</v>
          </cell>
          <cell r="K387">
            <v>15000</v>
          </cell>
          <cell r="P387" t="str">
            <v>우수(유성제)</v>
          </cell>
        </row>
        <row r="388">
          <cell r="A388" t="str">
            <v>비닐양생</v>
          </cell>
          <cell r="B388" t="str">
            <v>양생재</v>
          </cell>
          <cell r="C388" t="str">
            <v>비닐재</v>
          </cell>
          <cell r="D388" t="str">
            <v>kg</v>
          </cell>
          <cell r="E388">
            <v>1200</v>
          </cell>
          <cell r="I388">
            <v>1200</v>
          </cell>
          <cell r="J388">
            <v>102</v>
          </cell>
          <cell r="K388">
            <v>1200</v>
          </cell>
          <cell r="P388" t="str">
            <v>우수(유성제)</v>
          </cell>
        </row>
        <row r="389">
          <cell r="A389" t="str">
            <v>S뚜551105</v>
          </cell>
          <cell r="B389" t="str">
            <v>STEEL뚜껑</v>
          </cell>
          <cell r="C389" t="str">
            <v>550x1,100x50,주철</v>
          </cell>
          <cell r="D389" t="str">
            <v>개</v>
          </cell>
          <cell r="E389">
            <v>92500</v>
          </cell>
          <cell r="H389">
            <v>175</v>
          </cell>
          <cell r="I389">
            <v>92500</v>
          </cell>
          <cell r="K389">
            <v>92500</v>
          </cell>
          <cell r="P389" t="str">
            <v>우수(유성제)</v>
          </cell>
        </row>
        <row r="390">
          <cell r="A390" t="str">
            <v>차매37</v>
          </cell>
          <cell r="B390" t="str">
            <v>차수매트</v>
          </cell>
          <cell r="C390" t="str">
            <v>3T/M,600g/㎡이상</v>
          </cell>
          <cell r="D390" t="str">
            <v>㎡</v>
          </cell>
          <cell r="E390">
            <v>3200</v>
          </cell>
          <cell r="H390">
            <v>217</v>
          </cell>
          <cell r="I390">
            <v>3200</v>
          </cell>
          <cell r="K390">
            <v>3200</v>
          </cell>
          <cell r="P390" t="str">
            <v>최종식</v>
          </cell>
        </row>
        <row r="391">
          <cell r="A391" t="str">
            <v>섬유10</v>
          </cell>
          <cell r="B391" t="str">
            <v>섬유대</v>
          </cell>
          <cell r="C391" t="str">
            <v>평균두께10cm</v>
          </cell>
          <cell r="D391" t="str">
            <v>㎡</v>
          </cell>
          <cell r="E391">
            <v>4400</v>
          </cell>
          <cell r="H391">
            <v>222</v>
          </cell>
          <cell r="I391">
            <v>4400</v>
          </cell>
          <cell r="K391">
            <v>4400</v>
          </cell>
          <cell r="P391" t="str">
            <v>우수(유성제)</v>
          </cell>
        </row>
        <row r="392">
          <cell r="A392" t="str">
            <v>기매1030</v>
          </cell>
          <cell r="B392" t="str">
            <v>기초매트</v>
          </cell>
          <cell r="C392" t="str">
            <v>10T/M,300g/㎡</v>
          </cell>
          <cell r="D392" t="str">
            <v>㎡</v>
          </cell>
          <cell r="E392">
            <v>2000</v>
          </cell>
          <cell r="H392">
            <v>222</v>
          </cell>
          <cell r="I392">
            <v>2000</v>
          </cell>
          <cell r="K392">
            <v>2000</v>
          </cell>
          <cell r="P392" t="str">
            <v>우수(유성제)</v>
          </cell>
        </row>
        <row r="393">
          <cell r="A393" t="str">
            <v>살충로얄</v>
          </cell>
          <cell r="B393" t="str">
            <v>로얄벤</v>
          </cell>
          <cell r="C393" t="str">
            <v>유제</v>
          </cell>
          <cell r="D393" t="str">
            <v>ℓ</v>
          </cell>
          <cell r="E393">
            <v>32000</v>
          </cell>
          <cell r="H393">
            <v>1239</v>
          </cell>
          <cell r="I393">
            <v>32000</v>
          </cell>
          <cell r="K393">
            <v>32000</v>
          </cell>
          <cell r="P393" t="str">
            <v>김영민</v>
          </cell>
        </row>
        <row r="394">
          <cell r="A394" t="str">
            <v>살충케이</v>
          </cell>
          <cell r="B394" t="str">
            <v>케이오벤</v>
          </cell>
          <cell r="C394" t="str">
            <v>유제</v>
          </cell>
          <cell r="D394" t="str">
            <v>ℓ</v>
          </cell>
          <cell r="E394">
            <v>30000</v>
          </cell>
          <cell r="H394">
            <v>1239</v>
          </cell>
          <cell r="I394">
            <v>30000</v>
          </cell>
          <cell r="K394">
            <v>30000</v>
          </cell>
          <cell r="P394" t="str">
            <v>김영민</v>
          </cell>
        </row>
        <row r="395">
          <cell r="A395" t="str">
            <v>살충슈퍼</v>
          </cell>
          <cell r="B395" t="str">
            <v>슈퍼벤</v>
          </cell>
          <cell r="C395" t="str">
            <v>유제</v>
          </cell>
          <cell r="D395" t="str">
            <v>ℓ</v>
          </cell>
          <cell r="E395">
            <v>37000</v>
          </cell>
          <cell r="H395">
            <v>1239</v>
          </cell>
          <cell r="I395">
            <v>37000</v>
          </cell>
          <cell r="K395">
            <v>37000</v>
          </cell>
          <cell r="P395" t="str">
            <v>김영민</v>
          </cell>
        </row>
        <row r="396">
          <cell r="A396" t="str">
            <v>살충피리</v>
          </cell>
          <cell r="B396" t="str">
            <v>피리넥스</v>
          </cell>
          <cell r="C396" t="str">
            <v>유제</v>
          </cell>
          <cell r="D396" t="str">
            <v>ℓ</v>
          </cell>
          <cell r="E396">
            <v>27000</v>
          </cell>
          <cell r="H396">
            <v>1239</v>
          </cell>
          <cell r="I396">
            <v>27000</v>
          </cell>
          <cell r="K396">
            <v>27000</v>
          </cell>
          <cell r="P396" t="str">
            <v>김영민</v>
          </cell>
        </row>
        <row r="397">
          <cell r="A397" t="str">
            <v>살충하이</v>
          </cell>
          <cell r="B397" t="str">
            <v>하이프로틴</v>
          </cell>
          <cell r="C397" t="str">
            <v>유제</v>
          </cell>
          <cell r="D397" t="str">
            <v>ℓ</v>
          </cell>
          <cell r="E397">
            <v>37000</v>
          </cell>
          <cell r="H397">
            <v>1239</v>
          </cell>
          <cell r="I397">
            <v>37000</v>
          </cell>
          <cell r="K397">
            <v>37000</v>
          </cell>
          <cell r="P397" t="str">
            <v>김영민</v>
          </cell>
        </row>
        <row r="398">
          <cell r="A398" t="str">
            <v>살균CO</v>
          </cell>
          <cell r="B398" t="str">
            <v>CℓO₂</v>
          </cell>
          <cell r="C398" t="str">
            <v>수화제</v>
          </cell>
          <cell r="D398" t="str">
            <v>ℓ</v>
          </cell>
          <cell r="E398">
            <v>7000</v>
          </cell>
          <cell r="H398">
            <v>222</v>
          </cell>
          <cell r="I398">
            <v>7000</v>
          </cell>
          <cell r="K398">
            <v>7000</v>
          </cell>
          <cell r="P398" t="str">
            <v>김영민</v>
          </cell>
        </row>
        <row r="399">
          <cell r="A399" t="str">
            <v>도청소모</v>
          </cell>
          <cell r="B399" t="str">
            <v>도로청소차 소모품비</v>
          </cell>
          <cell r="C399" t="str">
            <v>6㎥,양흡입용</v>
          </cell>
          <cell r="D399" t="str">
            <v>hr</v>
          </cell>
          <cell r="E399">
            <v>7942.4333333333334</v>
          </cell>
          <cell r="M399">
            <v>7942.4333333333334</v>
          </cell>
          <cell r="P399" t="str">
            <v>김영민</v>
          </cell>
        </row>
        <row r="400">
          <cell r="A400" t="str">
            <v>탈취분사</v>
          </cell>
          <cell r="B400" t="str">
            <v>탈취분사기</v>
          </cell>
          <cell r="C400" t="str">
            <v>#5,편흡입</v>
          </cell>
          <cell r="D400" t="str">
            <v>대</v>
          </cell>
          <cell r="E400">
            <v>6000000</v>
          </cell>
          <cell r="H400">
            <v>755</v>
          </cell>
          <cell r="I400">
            <v>6000000</v>
          </cell>
          <cell r="K400">
            <v>6000000</v>
          </cell>
          <cell r="P400" t="str">
            <v>김영민</v>
          </cell>
        </row>
        <row r="401">
          <cell r="A401" t="str">
            <v>탈취노즐</v>
          </cell>
          <cell r="B401" t="str">
            <v>탈취 Nozzle Header</v>
          </cell>
          <cell r="C401" t="str">
            <v>RING25</v>
          </cell>
          <cell r="D401" t="str">
            <v>개</v>
          </cell>
          <cell r="E401">
            <v>25000</v>
          </cell>
          <cell r="H401">
            <v>755</v>
          </cell>
          <cell r="I401">
            <v>25000</v>
          </cell>
          <cell r="K401">
            <v>25000</v>
          </cell>
          <cell r="P401" t="str">
            <v>김영민</v>
          </cell>
        </row>
        <row r="402">
          <cell r="A402" t="str">
            <v>JB..</v>
          </cell>
          <cell r="B402" t="str">
            <v>Junction Box</v>
          </cell>
          <cell r="C402" t="str">
            <v>380Vx3Φ</v>
          </cell>
          <cell r="D402" t="str">
            <v>개</v>
          </cell>
          <cell r="E402">
            <v>45000</v>
          </cell>
          <cell r="H402">
            <v>835</v>
          </cell>
          <cell r="I402">
            <v>45000</v>
          </cell>
          <cell r="K402">
            <v>45000</v>
          </cell>
          <cell r="P402" t="str">
            <v>김영민</v>
          </cell>
        </row>
        <row r="403">
          <cell r="A403" t="str">
            <v>접동18</v>
          </cell>
          <cell r="B403" t="str">
            <v>접지봉</v>
          </cell>
          <cell r="C403" t="str">
            <v>동봉Φ18x2400mm</v>
          </cell>
          <cell r="D403" t="str">
            <v>개</v>
          </cell>
          <cell r="E403">
            <v>7300</v>
          </cell>
          <cell r="H403">
            <v>887</v>
          </cell>
          <cell r="I403">
            <v>7300</v>
          </cell>
          <cell r="K403">
            <v>7300</v>
          </cell>
          <cell r="P403" t="str">
            <v>김영민</v>
          </cell>
        </row>
        <row r="404">
          <cell r="A404" t="str">
            <v>전케38</v>
          </cell>
          <cell r="B404" t="str">
            <v>전력 케이블</v>
          </cell>
          <cell r="C404" t="str">
            <v>CV38㎟x4P</v>
          </cell>
          <cell r="D404" t="str">
            <v>m</v>
          </cell>
          <cell r="E404">
            <v>7381</v>
          </cell>
          <cell r="H404">
            <v>798</v>
          </cell>
          <cell r="I404">
            <v>7381</v>
          </cell>
          <cell r="K404">
            <v>7381</v>
          </cell>
          <cell r="P404" t="str">
            <v>김영민</v>
          </cell>
        </row>
        <row r="405">
          <cell r="A405" t="str">
            <v>전케60</v>
          </cell>
          <cell r="B405" t="str">
            <v>전력 케이블</v>
          </cell>
          <cell r="C405" t="str">
            <v>CV60㎟x4P</v>
          </cell>
          <cell r="D405" t="str">
            <v>m</v>
          </cell>
          <cell r="E405">
            <v>12404</v>
          </cell>
          <cell r="H405">
            <v>798</v>
          </cell>
          <cell r="I405">
            <v>12404</v>
          </cell>
          <cell r="K405">
            <v>12404</v>
          </cell>
          <cell r="P405" t="str">
            <v>김영민</v>
          </cell>
        </row>
        <row r="406">
          <cell r="A406" t="str">
            <v>제케55</v>
          </cell>
          <cell r="B406" t="str">
            <v>제어 케이블</v>
          </cell>
          <cell r="C406" t="str">
            <v>CV5.5㎟x4P</v>
          </cell>
          <cell r="D406" t="str">
            <v>m</v>
          </cell>
          <cell r="E406">
            <v>300</v>
          </cell>
          <cell r="H406">
            <v>796</v>
          </cell>
          <cell r="I406">
            <v>300</v>
          </cell>
          <cell r="K406">
            <v>300</v>
          </cell>
          <cell r="P406" t="str">
            <v>김영민</v>
          </cell>
        </row>
        <row r="407">
          <cell r="A407" t="str">
            <v>전관54</v>
          </cell>
          <cell r="B407" t="str">
            <v>전선관</v>
          </cell>
          <cell r="C407" t="str">
            <v>Φ54mm,파상형PE</v>
          </cell>
          <cell r="D407" t="str">
            <v>m</v>
          </cell>
          <cell r="E407">
            <v>860</v>
          </cell>
          <cell r="H407">
            <v>825</v>
          </cell>
          <cell r="I407">
            <v>860</v>
          </cell>
          <cell r="K407">
            <v>860</v>
          </cell>
          <cell r="P407" t="str">
            <v>김영민</v>
          </cell>
        </row>
        <row r="408">
          <cell r="A408" t="str">
            <v>고호1.</v>
          </cell>
          <cell r="B408" t="str">
            <v>고압호스</v>
          </cell>
          <cell r="C408" t="str">
            <v>1"x1W(100kg/㎠)</v>
          </cell>
          <cell r="D408" t="str">
            <v>m</v>
          </cell>
          <cell r="E408">
            <v>5720</v>
          </cell>
          <cell r="H408">
            <v>1105</v>
          </cell>
          <cell r="I408">
            <v>5720</v>
          </cell>
          <cell r="K408">
            <v>5720</v>
          </cell>
          <cell r="P408" t="str">
            <v>김영민</v>
          </cell>
        </row>
        <row r="409">
          <cell r="A409" t="str">
            <v>고호14</v>
          </cell>
          <cell r="B409" t="str">
            <v>고압호스</v>
          </cell>
          <cell r="C409" t="str">
            <v>1/4"x1W(100kg/㎠)</v>
          </cell>
          <cell r="D409" t="str">
            <v>m</v>
          </cell>
          <cell r="E409">
            <v>2470</v>
          </cell>
          <cell r="H409">
            <v>1105</v>
          </cell>
          <cell r="I409">
            <v>2470</v>
          </cell>
          <cell r="K409">
            <v>2470</v>
          </cell>
          <cell r="P409" t="str">
            <v>김영민</v>
          </cell>
        </row>
        <row r="410">
          <cell r="A410" t="str">
            <v>고보125</v>
          </cell>
          <cell r="B410" t="str">
            <v>고압호스 보호관</v>
          </cell>
          <cell r="C410" t="str">
            <v>Φ125mm,,파상형PE</v>
          </cell>
          <cell r="D410" t="str">
            <v>m</v>
          </cell>
          <cell r="E410">
            <v>3860</v>
          </cell>
          <cell r="H410">
            <v>825</v>
          </cell>
          <cell r="I410">
            <v>3860</v>
          </cell>
          <cell r="K410">
            <v>3860</v>
          </cell>
          <cell r="P410" t="str">
            <v>김영민</v>
          </cell>
        </row>
        <row r="411">
          <cell r="A411" t="str">
            <v>물탱10</v>
          </cell>
          <cell r="B411" t="str">
            <v>물탱크</v>
          </cell>
          <cell r="C411" t="str">
            <v>FRP,원통형,10㎥</v>
          </cell>
          <cell r="D411" t="str">
            <v>조</v>
          </cell>
          <cell r="E411">
            <v>1400000</v>
          </cell>
          <cell r="H411">
            <v>593</v>
          </cell>
          <cell r="I411">
            <v>1400000</v>
          </cell>
          <cell r="K411">
            <v>1400000</v>
          </cell>
          <cell r="P411" t="str">
            <v>김영민</v>
          </cell>
        </row>
        <row r="412">
          <cell r="A412" t="str">
            <v>P관30</v>
          </cell>
          <cell r="B412" t="str">
            <v>PE관</v>
          </cell>
          <cell r="C412" t="str">
            <v>Φ30mm</v>
          </cell>
          <cell r="D412" t="str">
            <v>m</v>
          </cell>
          <cell r="E412">
            <v>780</v>
          </cell>
          <cell r="H412">
            <v>513</v>
          </cell>
          <cell r="I412">
            <v>780</v>
          </cell>
          <cell r="K412">
            <v>780</v>
          </cell>
          <cell r="P412" t="str">
            <v>김영민</v>
          </cell>
        </row>
        <row r="413">
          <cell r="A413" t="str">
            <v>풍향..</v>
          </cell>
          <cell r="B413" t="str">
            <v>풍향계</v>
          </cell>
          <cell r="C413" t="str">
            <v>원구식,H-803</v>
          </cell>
          <cell r="D413" t="str">
            <v>개</v>
          </cell>
          <cell r="E413">
            <v>600000</v>
          </cell>
          <cell r="H413">
            <v>1076</v>
          </cell>
          <cell r="I413">
            <v>600000</v>
          </cell>
          <cell r="K413">
            <v>600000</v>
          </cell>
          <cell r="P413" t="str">
            <v>김영민</v>
          </cell>
        </row>
        <row r="414">
          <cell r="A414" t="str">
            <v>컨하63</v>
          </cell>
          <cell r="B414" t="str">
            <v>컨테이너하우스</v>
          </cell>
          <cell r="C414" t="str">
            <v>6x3x2.6m</v>
          </cell>
          <cell r="D414" t="str">
            <v>개</v>
          </cell>
          <cell r="E414">
            <v>1900000</v>
          </cell>
          <cell r="H414">
            <v>353</v>
          </cell>
          <cell r="I414">
            <v>1900000</v>
          </cell>
          <cell r="K414">
            <v>1900000</v>
          </cell>
          <cell r="P414" t="str">
            <v>김영민</v>
          </cell>
        </row>
        <row r="415">
          <cell r="A415" t="str">
            <v>탈분노.</v>
          </cell>
          <cell r="B415" t="str">
            <v>탈취분사노즐</v>
          </cell>
          <cell r="C415" t="str">
            <v>TN ⅛" FS</v>
          </cell>
          <cell r="D415" t="str">
            <v>개</v>
          </cell>
          <cell r="E415">
            <v>25000</v>
          </cell>
          <cell r="H415">
            <v>755</v>
          </cell>
          <cell r="I415">
            <v>25000</v>
          </cell>
          <cell r="K415">
            <v>25000</v>
          </cell>
          <cell r="P415" t="str">
            <v>김영민</v>
          </cell>
        </row>
        <row r="416">
          <cell r="A416" t="str">
            <v>고전필.</v>
          </cell>
          <cell r="B416" t="str">
            <v>고압전수필터</v>
          </cell>
          <cell r="C416" t="str">
            <v>10μ</v>
          </cell>
          <cell r="D416" t="str">
            <v>개</v>
          </cell>
          <cell r="E416">
            <v>5000</v>
          </cell>
          <cell r="I416">
            <v>5000</v>
          </cell>
          <cell r="K416">
            <v>5000</v>
          </cell>
          <cell r="P416" t="str">
            <v>김영민</v>
          </cell>
        </row>
        <row r="417">
          <cell r="A417" t="str">
            <v>탈취그K</v>
          </cell>
          <cell r="B417" t="str">
            <v>탈취제</v>
          </cell>
          <cell r="C417" t="str">
            <v>그린-K,TOD-W,매립지용</v>
          </cell>
          <cell r="D417" t="str">
            <v>ℓ</v>
          </cell>
          <cell r="E417">
            <v>25000</v>
          </cell>
          <cell r="H417">
            <v>758</v>
          </cell>
          <cell r="I417">
            <v>25000</v>
          </cell>
          <cell r="K417">
            <v>25000</v>
          </cell>
          <cell r="P417" t="str">
            <v>김영민</v>
          </cell>
        </row>
        <row r="418">
          <cell r="A418" t="str">
            <v>탈취바그</v>
          </cell>
          <cell r="B418" t="str">
            <v>탈취제</v>
          </cell>
          <cell r="C418" t="str">
            <v>바이오그레이드</v>
          </cell>
          <cell r="D418" t="str">
            <v>ℓ</v>
          </cell>
          <cell r="E418">
            <v>5000</v>
          </cell>
          <cell r="I418">
            <v>5000</v>
          </cell>
          <cell r="K418">
            <v>5000</v>
          </cell>
          <cell r="P418" t="str">
            <v>김영민</v>
          </cell>
        </row>
        <row r="419">
          <cell r="A419" t="str">
            <v>탈취RX</v>
          </cell>
          <cell r="B419" t="str">
            <v>탈취제</v>
          </cell>
          <cell r="C419" t="str">
            <v>RX-60</v>
          </cell>
          <cell r="D419" t="str">
            <v>ℓ</v>
          </cell>
          <cell r="E419">
            <v>5000</v>
          </cell>
          <cell r="I419">
            <v>5000</v>
          </cell>
          <cell r="K419">
            <v>5000</v>
          </cell>
          <cell r="P419" t="str">
            <v>김영민</v>
          </cell>
        </row>
        <row r="420">
          <cell r="A420" t="str">
            <v>상수공공</v>
          </cell>
          <cell r="B420" t="str">
            <v>상수</v>
          </cell>
          <cell r="C420" t="str">
            <v>공공용</v>
          </cell>
          <cell r="D420" t="str">
            <v>㎥</v>
          </cell>
          <cell r="E420">
            <v>540</v>
          </cell>
          <cell r="H420" t="str">
            <v>별176</v>
          </cell>
          <cell r="I420">
            <v>540</v>
          </cell>
          <cell r="K420">
            <v>540</v>
          </cell>
          <cell r="P420" t="str">
            <v>김영민</v>
          </cell>
        </row>
        <row r="421">
          <cell r="A421" t="str">
            <v>MH1000</v>
          </cell>
          <cell r="B421" t="str">
            <v>메탈헬라이드램프</v>
          </cell>
          <cell r="C421" t="str">
            <v>MH1000W</v>
          </cell>
          <cell r="D421" t="str">
            <v>개</v>
          </cell>
          <cell r="E421">
            <v>64000</v>
          </cell>
          <cell r="H421">
            <v>898</v>
          </cell>
          <cell r="I421">
            <v>64000</v>
          </cell>
          <cell r="K421">
            <v>64000</v>
          </cell>
          <cell r="P421" t="str">
            <v>김영민</v>
          </cell>
        </row>
        <row r="422">
          <cell r="A422" t="str">
            <v>CT300</v>
          </cell>
          <cell r="B422" t="str">
            <v>Cable Tie</v>
          </cell>
          <cell r="C422" t="str">
            <v>300x3.6mm</v>
          </cell>
          <cell r="D422" t="str">
            <v>개</v>
          </cell>
          <cell r="E422">
            <v>200</v>
          </cell>
          <cell r="I422">
            <v>200</v>
          </cell>
          <cell r="K422">
            <v>200</v>
          </cell>
          <cell r="P422" t="str">
            <v>김영민</v>
          </cell>
        </row>
        <row r="423">
          <cell r="A423" t="str">
            <v>PE망</v>
          </cell>
          <cell r="B423" t="str">
            <v>PE메쉬망</v>
          </cell>
          <cell r="C423" t="str">
            <v>1.5m*100m</v>
          </cell>
          <cell r="D423" t="str">
            <v>㎡</v>
          </cell>
          <cell r="E423">
            <v>400</v>
          </cell>
          <cell r="I423">
            <v>400</v>
          </cell>
          <cell r="K423">
            <v>400</v>
          </cell>
          <cell r="P423" t="str">
            <v>김영민</v>
          </cell>
        </row>
        <row r="424">
          <cell r="A424" t="str">
            <v>PP30</v>
          </cell>
          <cell r="B424" t="str">
            <v>Polly Pig</v>
          </cell>
          <cell r="C424" t="str">
            <v>SWAB,300A</v>
          </cell>
          <cell r="D424" t="str">
            <v>개</v>
          </cell>
          <cell r="E424">
            <v>95100</v>
          </cell>
          <cell r="H424">
            <v>1209</v>
          </cell>
          <cell r="I424">
            <v>95100</v>
          </cell>
          <cell r="K424">
            <v>95100</v>
          </cell>
          <cell r="P424" t="str">
            <v>김영민</v>
          </cell>
        </row>
        <row r="425">
          <cell r="A425" t="str">
            <v>DP30</v>
          </cell>
          <cell r="B425" t="str">
            <v>Durafoam Pig</v>
          </cell>
          <cell r="C425" t="str">
            <v>300A</v>
          </cell>
          <cell r="D425" t="str">
            <v>개</v>
          </cell>
          <cell r="E425">
            <v>338400</v>
          </cell>
          <cell r="H425">
            <v>1209</v>
          </cell>
          <cell r="I425">
            <v>338400</v>
          </cell>
          <cell r="K425">
            <v>338400</v>
          </cell>
          <cell r="P425" t="str">
            <v>김영민</v>
          </cell>
        </row>
        <row r="426">
          <cell r="A426" t="str">
            <v>세정탈청</v>
          </cell>
          <cell r="B426" t="str">
            <v>세정제</v>
          </cell>
          <cell r="C426" t="str">
            <v>탈청제,MS-31X</v>
          </cell>
          <cell r="D426" t="str">
            <v>kg</v>
          </cell>
          <cell r="E426">
            <v>900</v>
          </cell>
          <cell r="H426">
            <v>1215</v>
          </cell>
          <cell r="I426">
            <v>900</v>
          </cell>
          <cell r="K426">
            <v>900</v>
          </cell>
          <cell r="P426" t="str">
            <v>김영민</v>
          </cell>
        </row>
        <row r="427">
          <cell r="A427" t="str">
            <v>슬러지처리</v>
          </cell>
          <cell r="B427" t="str">
            <v>슬러지 준설 운반 용역</v>
          </cell>
          <cell r="C427" t="str">
            <v>1.5m*100m</v>
          </cell>
          <cell r="D427" t="str">
            <v>㎥</v>
          </cell>
          <cell r="E427">
            <v>50000</v>
          </cell>
          <cell r="L427">
            <v>50000</v>
          </cell>
          <cell r="M427">
            <v>50000</v>
          </cell>
          <cell r="P427" t="str">
            <v>김영민</v>
          </cell>
        </row>
        <row r="428">
          <cell r="A428" t="str">
            <v>J보..</v>
          </cell>
          <cell r="B428" t="str">
            <v>Jeep차 월간 보험료</v>
          </cell>
          <cell r="D428" t="str">
            <v>월</v>
          </cell>
          <cell r="E428">
            <v>74166</v>
          </cell>
          <cell r="L428">
            <v>74166</v>
          </cell>
          <cell r="M428">
            <v>74166</v>
          </cell>
          <cell r="P428" t="str">
            <v>김영민</v>
          </cell>
        </row>
        <row r="429">
          <cell r="A429" t="str">
            <v>J세..</v>
          </cell>
          <cell r="B429" t="str">
            <v>Jeep차 월간 제세공과금</v>
          </cell>
          <cell r="D429" t="str">
            <v>월</v>
          </cell>
          <cell r="E429">
            <v>49833</v>
          </cell>
          <cell r="L429">
            <v>49833</v>
          </cell>
          <cell r="M429">
            <v>49833</v>
          </cell>
          <cell r="P429" t="str">
            <v>김영민</v>
          </cell>
        </row>
        <row r="430">
          <cell r="A430" t="str">
            <v>약제..</v>
          </cell>
          <cell r="B430" t="str">
            <v>약제</v>
          </cell>
          <cell r="C430" t="str">
            <v>별산에 의한 평균가</v>
          </cell>
          <cell r="D430" t="str">
            <v>g</v>
          </cell>
          <cell r="E430">
            <v>100</v>
          </cell>
          <cell r="L430">
            <v>100</v>
          </cell>
          <cell r="P430" t="str">
            <v>조경설계실</v>
          </cell>
        </row>
        <row r="431">
          <cell r="A431" t="str">
            <v>파고74</v>
          </cell>
          <cell r="B431" t="str">
            <v>파고라</v>
          </cell>
          <cell r="C431" t="str">
            <v>7,600* 4,200</v>
          </cell>
          <cell r="D431" t="str">
            <v>동</v>
          </cell>
          <cell r="E431">
            <v>3600000</v>
          </cell>
          <cell r="L431">
            <v>3600000</v>
          </cell>
          <cell r="P431" t="str">
            <v>조경설계실</v>
          </cell>
        </row>
        <row r="432">
          <cell r="A432" t="str">
            <v>등의15</v>
          </cell>
          <cell r="B432" t="str">
            <v>등의자</v>
          </cell>
          <cell r="C432" t="str">
            <v>1,800* 590</v>
          </cell>
          <cell r="D432" t="str">
            <v>개소</v>
          </cell>
          <cell r="E432">
            <v>550000</v>
          </cell>
          <cell r="H432">
            <v>241</v>
          </cell>
          <cell r="I432">
            <v>550000</v>
          </cell>
          <cell r="P432" t="str">
            <v>조경설계실</v>
          </cell>
        </row>
        <row r="433">
          <cell r="A433" t="str">
            <v>평의14</v>
          </cell>
          <cell r="B433" t="str">
            <v>평의자</v>
          </cell>
          <cell r="C433" t="str">
            <v>1,800* 405</v>
          </cell>
          <cell r="D433" t="str">
            <v>개소</v>
          </cell>
          <cell r="E433">
            <v>370000</v>
          </cell>
          <cell r="H433">
            <v>241</v>
          </cell>
          <cell r="I433">
            <v>370000</v>
          </cell>
          <cell r="P433" t="str">
            <v>조경설계실</v>
          </cell>
        </row>
        <row r="434">
          <cell r="A434" t="str">
            <v>새끼..</v>
          </cell>
          <cell r="B434" t="str">
            <v>새끼</v>
          </cell>
          <cell r="C434" t="str">
            <v>D6mm</v>
          </cell>
          <cell r="D434" t="str">
            <v>m</v>
          </cell>
          <cell r="E434">
            <v>40</v>
          </cell>
          <cell r="H434">
            <v>1176</v>
          </cell>
          <cell r="I434">
            <v>60</v>
          </cell>
          <cell r="J434">
            <v>1110</v>
          </cell>
          <cell r="K434">
            <v>40</v>
          </cell>
          <cell r="P434" t="str">
            <v>조경설계실</v>
          </cell>
        </row>
        <row r="435">
          <cell r="A435" t="str">
            <v>새끼다발</v>
          </cell>
          <cell r="B435" t="str">
            <v>새끼</v>
          </cell>
          <cell r="C435" t="str">
            <v>100m</v>
          </cell>
          <cell r="D435" t="str">
            <v>다발</v>
          </cell>
          <cell r="E435">
            <v>6000</v>
          </cell>
          <cell r="H435">
            <v>1160</v>
          </cell>
          <cell r="I435">
            <v>6000</v>
          </cell>
          <cell r="P435" t="str">
            <v>기전</v>
          </cell>
        </row>
        <row r="436">
          <cell r="A436" t="str">
            <v>거적..</v>
          </cell>
          <cell r="B436" t="str">
            <v>거적</v>
          </cell>
          <cell r="C436" t="str">
            <v>182cm*91cm</v>
          </cell>
          <cell r="D436" t="str">
            <v>매</v>
          </cell>
          <cell r="E436">
            <v>496.8</v>
          </cell>
          <cell r="H436">
            <v>246</v>
          </cell>
          <cell r="I436">
            <v>496.8</v>
          </cell>
          <cell r="P436" t="str">
            <v>조경설계실</v>
          </cell>
        </row>
        <row r="437">
          <cell r="A437" t="str">
            <v>못75</v>
          </cell>
          <cell r="B437" t="str">
            <v>못</v>
          </cell>
          <cell r="C437">
            <v>75</v>
          </cell>
          <cell r="D437" t="str">
            <v>kg</v>
          </cell>
          <cell r="E437">
            <v>560</v>
          </cell>
          <cell r="H437">
            <v>70</v>
          </cell>
          <cell r="I437">
            <v>560</v>
          </cell>
          <cell r="J437">
            <v>70</v>
          </cell>
          <cell r="K437">
            <v>560</v>
          </cell>
          <cell r="P437" t="str">
            <v>조경설계실</v>
          </cell>
        </row>
        <row r="438">
          <cell r="A438" t="str">
            <v>철선#12</v>
          </cell>
          <cell r="B438" t="str">
            <v>철선</v>
          </cell>
          <cell r="C438" t="str">
            <v>#12</v>
          </cell>
          <cell r="D438" t="str">
            <v>kg</v>
          </cell>
          <cell r="E438">
            <v>630</v>
          </cell>
          <cell r="H438">
            <v>67</v>
          </cell>
          <cell r="I438">
            <v>630</v>
          </cell>
          <cell r="P438" t="str">
            <v>조경설계실</v>
          </cell>
        </row>
        <row r="439">
          <cell r="A439" t="str">
            <v>개나125</v>
          </cell>
          <cell r="B439" t="str">
            <v>개나리</v>
          </cell>
          <cell r="C439" t="str">
            <v>H1.2*5지</v>
          </cell>
          <cell r="D439" t="str">
            <v>주</v>
          </cell>
          <cell r="E439">
            <v>1200</v>
          </cell>
          <cell r="F439">
            <v>464</v>
          </cell>
          <cell r="G439">
            <v>1200</v>
          </cell>
          <cell r="P439" t="str">
            <v>조경설계실</v>
          </cell>
        </row>
        <row r="440">
          <cell r="A440" t="str">
            <v>곰솔3010</v>
          </cell>
          <cell r="B440" t="str">
            <v>곰솔( 해송)</v>
          </cell>
          <cell r="C440" t="str">
            <v>H3.0*W1.0</v>
          </cell>
          <cell r="D440" t="str">
            <v>주</v>
          </cell>
          <cell r="E440">
            <v>29200</v>
          </cell>
          <cell r="F440">
            <v>465</v>
          </cell>
          <cell r="G440">
            <v>29200</v>
          </cell>
          <cell r="P440" t="str">
            <v>조경설계실</v>
          </cell>
        </row>
        <row r="441">
          <cell r="A441" t="str">
            <v>곰솔1년</v>
          </cell>
          <cell r="B441" t="str">
            <v>곰솔( 해송)</v>
          </cell>
          <cell r="C441" t="str">
            <v>1년생(1-1-2)</v>
          </cell>
          <cell r="D441" t="str">
            <v>주</v>
          </cell>
          <cell r="E441">
            <v>1413</v>
          </cell>
          <cell r="H441">
            <v>235</v>
          </cell>
          <cell r="I441">
            <v>1413</v>
          </cell>
          <cell r="P441" t="str">
            <v>조경설계실</v>
          </cell>
        </row>
        <row r="442">
          <cell r="A442" t="str">
            <v>눈향0306</v>
          </cell>
          <cell r="B442" t="str">
            <v>눈향나무</v>
          </cell>
          <cell r="C442" t="str">
            <v>H0.3*W0.6*L1.0</v>
          </cell>
          <cell r="D442" t="str">
            <v>주</v>
          </cell>
          <cell r="E442">
            <v>12000</v>
          </cell>
          <cell r="F442">
            <v>466</v>
          </cell>
          <cell r="G442">
            <v>12000</v>
          </cell>
          <cell r="P442" t="str">
            <v>조경설계실</v>
          </cell>
        </row>
        <row r="443">
          <cell r="A443" t="str">
            <v>느릅305</v>
          </cell>
          <cell r="B443" t="str">
            <v>느릅나무</v>
          </cell>
          <cell r="C443" t="str">
            <v>H3.0*R 5</v>
          </cell>
          <cell r="D443" t="str">
            <v>주</v>
          </cell>
          <cell r="E443">
            <v>21900</v>
          </cell>
          <cell r="F443">
            <v>466</v>
          </cell>
          <cell r="G443">
            <v>21900</v>
          </cell>
          <cell r="P443" t="str">
            <v>조경설계실</v>
          </cell>
        </row>
        <row r="444">
          <cell r="A444" t="str">
            <v>때죽306</v>
          </cell>
          <cell r="B444" t="str">
            <v>때죽나무</v>
          </cell>
          <cell r="C444" t="str">
            <v>H3.0*R 6</v>
          </cell>
          <cell r="D444" t="str">
            <v>주</v>
          </cell>
          <cell r="E444">
            <v>40400</v>
          </cell>
          <cell r="F444">
            <v>466</v>
          </cell>
          <cell r="G444">
            <v>40400</v>
          </cell>
          <cell r="P444" t="str">
            <v>조경설계실</v>
          </cell>
        </row>
        <row r="445">
          <cell r="A445" t="str">
            <v>모과308</v>
          </cell>
          <cell r="B445" t="str">
            <v>모과나무</v>
          </cell>
          <cell r="C445" t="str">
            <v>H3.0*R 8</v>
          </cell>
          <cell r="D445" t="str">
            <v>주</v>
          </cell>
          <cell r="E445">
            <v>78700</v>
          </cell>
          <cell r="F445">
            <v>466</v>
          </cell>
          <cell r="G445">
            <v>78700</v>
          </cell>
          <cell r="P445" t="str">
            <v>조경설계실</v>
          </cell>
        </row>
        <row r="446">
          <cell r="A446" t="str">
            <v>모감306</v>
          </cell>
          <cell r="B446" t="str">
            <v>모감주나무</v>
          </cell>
          <cell r="C446" t="str">
            <v>H3.0*R 6</v>
          </cell>
          <cell r="D446" t="str">
            <v>주</v>
          </cell>
          <cell r="E446">
            <v>50600</v>
          </cell>
          <cell r="H446">
            <v>232</v>
          </cell>
          <cell r="I446">
            <v>50600</v>
          </cell>
          <cell r="J446">
            <v>181</v>
          </cell>
          <cell r="K446">
            <v>50600</v>
          </cell>
          <cell r="P446" t="str">
            <v>조경설계실</v>
          </cell>
        </row>
        <row r="447">
          <cell r="A447" t="str">
            <v>백목258</v>
          </cell>
          <cell r="B447" t="str">
            <v>백목련</v>
          </cell>
          <cell r="C447" t="str">
            <v>H2.5*R 8</v>
          </cell>
          <cell r="D447" t="str">
            <v>주</v>
          </cell>
          <cell r="E447">
            <v>75440</v>
          </cell>
          <cell r="H447">
            <v>232</v>
          </cell>
          <cell r="I447">
            <v>75440</v>
          </cell>
          <cell r="J447">
            <v>181</v>
          </cell>
          <cell r="K447">
            <v>75440</v>
          </cell>
          <cell r="P447" t="str">
            <v>조경설계실</v>
          </cell>
        </row>
        <row r="448">
          <cell r="A448" t="str">
            <v>무궁1504</v>
          </cell>
          <cell r="B448" t="str">
            <v>무궁화</v>
          </cell>
          <cell r="C448" t="str">
            <v>H1.5*W0.4</v>
          </cell>
          <cell r="D448" t="str">
            <v>주</v>
          </cell>
          <cell r="E448">
            <v>1600</v>
          </cell>
          <cell r="F448">
            <v>468</v>
          </cell>
          <cell r="G448">
            <v>1600</v>
          </cell>
          <cell r="P448" t="str">
            <v>조경설계실</v>
          </cell>
        </row>
        <row r="449">
          <cell r="A449" t="str">
            <v>박태1003</v>
          </cell>
          <cell r="B449" t="str">
            <v>박태기나무</v>
          </cell>
          <cell r="C449" t="str">
            <v>H1.0*W0.3</v>
          </cell>
          <cell r="D449" t="str">
            <v>주</v>
          </cell>
          <cell r="E449">
            <v>2700</v>
          </cell>
          <cell r="F449">
            <v>468</v>
          </cell>
          <cell r="G449">
            <v>2700</v>
          </cell>
          <cell r="P449" t="str">
            <v>조경설계실</v>
          </cell>
        </row>
        <row r="450">
          <cell r="A450" t="str">
            <v>병꽃1206</v>
          </cell>
          <cell r="B450" t="str">
            <v>병꽃나무</v>
          </cell>
          <cell r="C450" t="str">
            <v>H1.2*W0.6</v>
          </cell>
          <cell r="D450" t="str">
            <v>주</v>
          </cell>
          <cell r="E450">
            <v>2300</v>
          </cell>
          <cell r="F450">
            <v>468</v>
          </cell>
          <cell r="G450">
            <v>2300</v>
          </cell>
          <cell r="P450" t="str">
            <v>조경설계실</v>
          </cell>
        </row>
        <row r="451">
          <cell r="A451" t="str">
            <v>사철1204</v>
          </cell>
          <cell r="B451" t="str">
            <v>사철나무</v>
          </cell>
          <cell r="C451" t="str">
            <v>H1.2*W0.4</v>
          </cell>
          <cell r="D451" t="str">
            <v>주</v>
          </cell>
          <cell r="E451">
            <v>2300</v>
          </cell>
          <cell r="F451">
            <v>468</v>
          </cell>
          <cell r="G451">
            <v>2300</v>
          </cell>
          <cell r="P451" t="str">
            <v>조경설계실</v>
          </cell>
        </row>
        <row r="452">
          <cell r="A452" t="str">
            <v>산철0405</v>
          </cell>
          <cell r="B452" t="str">
            <v>산철쭉</v>
          </cell>
          <cell r="C452" t="str">
            <v>H0.4*W0.5</v>
          </cell>
          <cell r="D452" t="str">
            <v>주</v>
          </cell>
          <cell r="E452">
            <v>2500</v>
          </cell>
          <cell r="F452">
            <v>468</v>
          </cell>
          <cell r="G452">
            <v>2500</v>
          </cell>
          <cell r="P452" t="str">
            <v>조경설계실</v>
          </cell>
        </row>
        <row r="453">
          <cell r="A453" t="str">
            <v>섬잣2008</v>
          </cell>
          <cell r="B453" t="str">
            <v>섬잣나무</v>
          </cell>
          <cell r="C453" t="str">
            <v>H2.0*W0.8</v>
          </cell>
          <cell r="D453" t="str">
            <v>주</v>
          </cell>
          <cell r="E453">
            <v>57100</v>
          </cell>
          <cell r="F453">
            <v>270</v>
          </cell>
          <cell r="G453">
            <v>57100</v>
          </cell>
          <cell r="P453" t="str">
            <v>조경설계실</v>
          </cell>
        </row>
        <row r="454">
          <cell r="A454" t="str">
            <v>수꽃1506</v>
          </cell>
          <cell r="B454" t="str">
            <v>수수꽃다리</v>
          </cell>
          <cell r="C454" t="str">
            <v>H1.5*W0.6</v>
          </cell>
          <cell r="D454" t="str">
            <v>주</v>
          </cell>
          <cell r="E454">
            <v>5800</v>
          </cell>
          <cell r="F454">
            <v>470</v>
          </cell>
          <cell r="G454">
            <v>5800</v>
          </cell>
          <cell r="P454" t="str">
            <v>조경설계실</v>
          </cell>
        </row>
        <row r="455">
          <cell r="A455" t="str">
            <v>수버305</v>
          </cell>
          <cell r="B455" t="str">
            <v>수양버들</v>
          </cell>
          <cell r="C455" t="str">
            <v>H3.0*R 5</v>
          </cell>
          <cell r="D455" t="str">
            <v>주</v>
          </cell>
          <cell r="E455">
            <v>0</v>
          </cell>
          <cell r="P455" t="str">
            <v>조경설계실</v>
          </cell>
        </row>
        <row r="456">
          <cell r="A456" t="str">
            <v>왕벗255</v>
          </cell>
          <cell r="B456" t="str">
            <v>왕벗나무</v>
          </cell>
          <cell r="C456" t="str">
            <v>H2.5*B 5</v>
          </cell>
          <cell r="D456" t="str">
            <v>주</v>
          </cell>
          <cell r="E456">
            <v>27700</v>
          </cell>
          <cell r="F456">
            <v>471</v>
          </cell>
          <cell r="G456">
            <v>27700</v>
          </cell>
          <cell r="P456" t="str">
            <v>조경설계실</v>
          </cell>
        </row>
        <row r="457">
          <cell r="A457" t="str">
            <v>자귀256</v>
          </cell>
          <cell r="B457" t="str">
            <v>자귀나무</v>
          </cell>
          <cell r="C457" t="str">
            <v>H2.5*R 6</v>
          </cell>
          <cell r="D457" t="str">
            <v>주</v>
          </cell>
          <cell r="E457">
            <v>30900</v>
          </cell>
          <cell r="F457">
            <v>471</v>
          </cell>
          <cell r="G457">
            <v>30900</v>
          </cell>
          <cell r="P457" t="str">
            <v>조경설계실</v>
          </cell>
        </row>
        <row r="458">
          <cell r="A458" t="str">
            <v>조팝0804</v>
          </cell>
          <cell r="B458" t="str">
            <v>조팝나무</v>
          </cell>
          <cell r="C458" t="str">
            <v>H0.8*W0.4</v>
          </cell>
          <cell r="D458" t="str">
            <v>주</v>
          </cell>
          <cell r="E458">
            <v>2000</v>
          </cell>
          <cell r="F458">
            <v>472</v>
          </cell>
          <cell r="G458">
            <v>2000</v>
          </cell>
          <cell r="P458" t="str">
            <v>조경설계실</v>
          </cell>
        </row>
        <row r="459">
          <cell r="A459" t="str">
            <v>쪽싸1년</v>
          </cell>
          <cell r="B459" t="str">
            <v>쪽제비싸리</v>
          </cell>
          <cell r="C459" t="str">
            <v>1년생</v>
          </cell>
          <cell r="D459" t="str">
            <v>주</v>
          </cell>
          <cell r="E459">
            <v>0</v>
          </cell>
          <cell r="P459" t="str">
            <v>조경설계실</v>
          </cell>
        </row>
        <row r="460">
          <cell r="A460" t="str">
            <v>중단255</v>
          </cell>
          <cell r="B460" t="str">
            <v>중국단풍</v>
          </cell>
          <cell r="C460" t="str">
            <v>H2.5*R 5</v>
          </cell>
          <cell r="D460" t="str">
            <v>주</v>
          </cell>
          <cell r="E460">
            <v>14500</v>
          </cell>
          <cell r="F460">
            <v>473</v>
          </cell>
          <cell r="G460">
            <v>14500</v>
          </cell>
          <cell r="P460" t="str">
            <v>조경설계실</v>
          </cell>
        </row>
        <row r="461">
          <cell r="A461" t="str">
            <v>쥐똥1203</v>
          </cell>
          <cell r="B461" t="str">
            <v>쥐똥나무</v>
          </cell>
          <cell r="C461" t="str">
            <v>H1.2*W0.3</v>
          </cell>
          <cell r="D461" t="str">
            <v>주</v>
          </cell>
          <cell r="E461">
            <v>930</v>
          </cell>
          <cell r="F461">
            <v>473</v>
          </cell>
          <cell r="G461">
            <v>930</v>
          </cell>
          <cell r="P461" t="str">
            <v>조경설계실</v>
          </cell>
        </row>
        <row r="462">
          <cell r="A462" t="str">
            <v>진달0504</v>
          </cell>
          <cell r="B462" t="str">
            <v>진달래</v>
          </cell>
          <cell r="C462" t="str">
            <v>H0.5*W0.4</v>
          </cell>
          <cell r="D462" t="str">
            <v>주</v>
          </cell>
          <cell r="E462">
            <v>1800</v>
          </cell>
          <cell r="F462">
            <v>473</v>
          </cell>
          <cell r="G462">
            <v>1800</v>
          </cell>
          <cell r="P462" t="str">
            <v>조경설계실</v>
          </cell>
        </row>
        <row r="463">
          <cell r="A463" t="str">
            <v>아카255</v>
          </cell>
          <cell r="B463" t="str">
            <v>아카시아</v>
          </cell>
          <cell r="C463" t="str">
            <v>H2.5*R 5</v>
          </cell>
          <cell r="D463" t="str">
            <v>주</v>
          </cell>
          <cell r="E463">
            <v>0</v>
          </cell>
          <cell r="P463" t="str">
            <v>조경설계실</v>
          </cell>
        </row>
        <row r="464">
          <cell r="A464" t="str">
            <v>아카1년</v>
          </cell>
          <cell r="B464" t="str">
            <v>아카시아</v>
          </cell>
          <cell r="C464" t="str">
            <v>1년생</v>
          </cell>
          <cell r="D464" t="str">
            <v>주</v>
          </cell>
          <cell r="E464">
            <v>130</v>
          </cell>
          <cell r="H464">
            <v>235</v>
          </cell>
          <cell r="I464">
            <v>130</v>
          </cell>
          <cell r="J464">
            <v>184</v>
          </cell>
          <cell r="K464">
            <v>130</v>
          </cell>
          <cell r="P464" t="str">
            <v>조경설계실</v>
          </cell>
        </row>
        <row r="465">
          <cell r="A465" t="str">
            <v>팽나256</v>
          </cell>
          <cell r="B465" t="str">
            <v>팽나무</v>
          </cell>
          <cell r="C465" t="str">
            <v>H2.5*R 6</v>
          </cell>
          <cell r="D465" t="str">
            <v>주</v>
          </cell>
          <cell r="E465">
            <v>46200</v>
          </cell>
          <cell r="F465">
            <v>474</v>
          </cell>
          <cell r="G465">
            <v>46200</v>
          </cell>
          <cell r="P465" t="str">
            <v>조경설계실</v>
          </cell>
        </row>
        <row r="466">
          <cell r="A466" t="str">
            <v>떡갈256</v>
          </cell>
          <cell r="B466" t="str">
            <v>떡갈나무</v>
          </cell>
          <cell r="C466" t="str">
            <v>H2.5*R 6</v>
          </cell>
          <cell r="D466" t="str">
            <v>주</v>
          </cell>
          <cell r="E466">
            <v>82300</v>
          </cell>
          <cell r="H466">
            <v>233</v>
          </cell>
          <cell r="I466">
            <v>82300</v>
          </cell>
          <cell r="J466">
            <v>182</v>
          </cell>
          <cell r="K466">
            <v>82300</v>
          </cell>
          <cell r="P466" t="str">
            <v>조경설계실</v>
          </cell>
        </row>
        <row r="467">
          <cell r="A467" t="str">
            <v>갈참256</v>
          </cell>
          <cell r="B467" t="str">
            <v>갈참나무</v>
          </cell>
          <cell r="C467" t="str">
            <v>H2.5*R 6</v>
          </cell>
          <cell r="D467" t="str">
            <v>주</v>
          </cell>
          <cell r="E467">
            <v>82300</v>
          </cell>
          <cell r="H467">
            <v>233</v>
          </cell>
          <cell r="I467">
            <v>82300</v>
          </cell>
          <cell r="J467">
            <v>182</v>
          </cell>
          <cell r="K467">
            <v>82300</v>
          </cell>
          <cell r="P467" t="str">
            <v>조경설계실</v>
          </cell>
        </row>
        <row r="468">
          <cell r="A468" t="str">
            <v>버즘358</v>
          </cell>
          <cell r="B468" t="str">
            <v>버즘나무</v>
          </cell>
          <cell r="C468" t="str">
            <v>H3.5*B 8</v>
          </cell>
          <cell r="D468" t="str">
            <v>주</v>
          </cell>
          <cell r="E468">
            <v>56000</v>
          </cell>
          <cell r="F468">
            <v>468</v>
          </cell>
          <cell r="G468">
            <v>56000</v>
          </cell>
          <cell r="P468" t="str">
            <v>조경설계실</v>
          </cell>
        </row>
        <row r="469">
          <cell r="A469" t="str">
            <v>선향3010</v>
          </cell>
          <cell r="B469" t="str">
            <v>향나무(선향)</v>
          </cell>
          <cell r="C469" t="str">
            <v>H3.0*W1.0</v>
          </cell>
          <cell r="D469" t="str">
            <v>주</v>
          </cell>
          <cell r="E469">
            <v>64000</v>
          </cell>
          <cell r="F469">
            <v>474</v>
          </cell>
          <cell r="G469">
            <v>64000</v>
          </cell>
          <cell r="P469" t="str">
            <v>조경설계실</v>
          </cell>
        </row>
        <row r="470">
          <cell r="A470" t="str">
            <v>화살1004</v>
          </cell>
          <cell r="B470" t="str">
            <v>화살나무</v>
          </cell>
          <cell r="C470" t="str">
            <v>H1.0*W0.4</v>
          </cell>
          <cell r="D470" t="str">
            <v>주</v>
          </cell>
          <cell r="E470">
            <v>6200</v>
          </cell>
          <cell r="F470">
            <v>475</v>
          </cell>
          <cell r="G470">
            <v>6200</v>
          </cell>
          <cell r="P470" t="str">
            <v>조경설계실</v>
          </cell>
        </row>
        <row r="471">
          <cell r="A471" t="str">
            <v>회양0303</v>
          </cell>
          <cell r="B471" t="str">
            <v>회양목</v>
          </cell>
          <cell r="C471" t="str">
            <v>H0.3*W0.3</v>
          </cell>
          <cell r="D471" t="str">
            <v>주</v>
          </cell>
          <cell r="E471">
            <v>2700</v>
          </cell>
          <cell r="F471">
            <v>475</v>
          </cell>
          <cell r="G471">
            <v>2700</v>
          </cell>
          <cell r="P471" t="str">
            <v>조경설계실</v>
          </cell>
        </row>
        <row r="472">
          <cell r="A472" t="str">
            <v>회화358</v>
          </cell>
          <cell r="B472" t="str">
            <v>회화나무</v>
          </cell>
          <cell r="C472" t="str">
            <v>H3.5*R 8</v>
          </cell>
          <cell r="D472" t="str">
            <v>주</v>
          </cell>
          <cell r="E472">
            <v>55900</v>
          </cell>
          <cell r="F472">
            <v>476</v>
          </cell>
          <cell r="G472">
            <v>55900</v>
          </cell>
          <cell r="P472" t="str">
            <v>조경설계실</v>
          </cell>
        </row>
        <row r="473">
          <cell r="A473" t="str">
            <v>실유0604</v>
          </cell>
          <cell r="B473" t="str">
            <v>실유카</v>
          </cell>
          <cell r="C473" t="str">
            <v>H0.6*W0.4</v>
          </cell>
          <cell r="D473" t="str">
            <v>주</v>
          </cell>
          <cell r="E473">
            <v>10000</v>
          </cell>
          <cell r="H473">
            <v>234</v>
          </cell>
          <cell r="I473">
            <v>10000</v>
          </cell>
          <cell r="J473">
            <v>183</v>
          </cell>
          <cell r="K473">
            <v>10000</v>
          </cell>
          <cell r="P473" t="str">
            <v>조경설계실</v>
          </cell>
        </row>
        <row r="474">
          <cell r="A474" t="str">
            <v>바그20</v>
          </cell>
          <cell r="B474" t="str">
            <v>바이오그로</v>
          </cell>
          <cell r="C474" t="str">
            <v>20kg/포</v>
          </cell>
          <cell r="D474" t="str">
            <v>포</v>
          </cell>
          <cell r="E474">
            <v>4000</v>
          </cell>
          <cell r="H474">
            <v>246</v>
          </cell>
          <cell r="I474">
            <v>4000</v>
          </cell>
          <cell r="P474" t="str">
            <v>조경설계실</v>
          </cell>
        </row>
        <row r="475">
          <cell r="A475" t="str">
            <v>대나50</v>
          </cell>
          <cell r="B475" t="str">
            <v>대나무</v>
          </cell>
          <cell r="C475" t="str">
            <v>D50</v>
          </cell>
          <cell r="D475" t="str">
            <v>m</v>
          </cell>
          <cell r="E475">
            <v>600</v>
          </cell>
          <cell r="L475">
            <v>600</v>
          </cell>
          <cell r="P475" t="str">
            <v>조경설계실</v>
          </cell>
        </row>
        <row r="476">
          <cell r="A476" t="str">
            <v>녹마200</v>
          </cell>
          <cell r="B476" t="str">
            <v>녹화마대</v>
          </cell>
          <cell r="C476" t="str">
            <v>W200</v>
          </cell>
          <cell r="D476" t="str">
            <v>m</v>
          </cell>
          <cell r="E476">
            <v>195</v>
          </cell>
          <cell r="H476">
            <v>237</v>
          </cell>
          <cell r="I476">
            <v>195</v>
          </cell>
          <cell r="P476" t="str">
            <v>조경설계실</v>
          </cell>
        </row>
        <row r="477">
          <cell r="A477" t="str">
            <v>마로6</v>
          </cell>
          <cell r="B477" t="str">
            <v>마닐라로프</v>
          </cell>
          <cell r="C477" t="str">
            <v>D6mm</v>
          </cell>
          <cell r="D477" t="str">
            <v>m</v>
          </cell>
          <cell r="E477">
            <v>97</v>
          </cell>
          <cell r="J477">
            <v>116</v>
          </cell>
          <cell r="K477">
            <v>97</v>
          </cell>
          <cell r="P477" t="str">
            <v>조경설계실</v>
          </cell>
        </row>
        <row r="478">
          <cell r="A478" t="str">
            <v>떼꽂못15</v>
          </cell>
          <cell r="B478" t="str">
            <v>떼꽂이</v>
          </cell>
          <cell r="C478" t="str">
            <v>철못,N150</v>
          </cell>
          <cell r="D478" t="str">
            <v>개</v>
          </cell>
          <cell r="E478">
            <v>15.5</v>
          </cell>
          <cell r="H478">
            <v>70</v>
          </cell>
          <cell r="I478">
            <v>15.5</v>
          </cell>
          <cell r="J478">
            <v>70</v>
          </cell>
          <cell r="K478">
            <v>15.5</v>
          </cell>
          <cell r="P478" t="str">
            <v>조경설계실</v>
          </cell>
        </row>
        <row r="479">
          <cell r="A479" t="str">
            <v>코크..</v>
          </cell>
          <cell r="B479" t="str">
            <v>코크스</v>
          </cell>
          <cell r="D479" t="str">
            <v>kg</v>
          </cell>
          <cell r="E479">
            <v>220</v>
          </cell>
          <cell r="J479">
            <v>1025</v>
          </cell>
          <cell r="K479">
            <v>220</v>
          </cell>
          <cell r="P479" t="str">
            <v>토목구조부</v>
          </cell>
        </row>
        <row r="480">
          <cell r="A480" t="str">
            <v>기름백교</v>
          </cell>
          <cell r="B480" t="str">
            <v>기름</v>
          </cell>
          <cell r="C480" t="str">
            <v>백교유</v>
          </cell>
          <cell r="D480" t="str">
            <v>ℓ</v>
          </cell>
          <cell r="E480">
            <v>200</v>
          </cell>
          <cell r="M480">
            <v>200</v>
          </cell>
          <cell r="P480" t="str">
            <v>토목구조부</v>
          </cell>
        </row>
        <row r="481">
          <cell r="A481" t="str">
            <v>분탄6급</v>
          </cell>
          <cell r="B481" t="str">
            <v>분탄</v>
          </cell>
          <cell r="C481" t="str">
            <v>6급,4200~4399㎉/kg</v>
          </cell>
          <cell r="D481" t="str">
            <v>kg</v>
          </cell>
          <cell r="E481">
            <v>51.16</v>
          </cell>
          <cell r="H481">
            <v>1161</v>
          </cell>
          <cell r="I481">
            <v>51.16</v>
          </cell>
          <cell r="J481">
            <v>1025</v>
          </cell>
          <cell r="K481">
            <v>51.16</v>
          </cell>
          <cell r="P481" t="str">
            <v>토목구조부</v>
          </cell>
        </row>
        <row r="482">
          <cell r="A482" t="str">
            <v>스그4453</v>
          </cell>
          <cell r="B482" t="str">
            <v>스틸그레이팅</v>
          </cell>
          <cell r="C482" t="str">
            <v>I-BAR 44*5*3</v>
          </cell>
          <cell r="D482" t="str">
            <v>㎡</v>
          </cell>
          <cell r="E482">
            <v>55660</v>
          </cell>
          <cell r="H482">
            <v>180</v>
          </cell>
          <cell r="I482">
            <v>55660</v>
          </cell>
          <cell r="P482" t="str">
            <v>기전</v>
          </cell>
        </row>
        <row r="483">
          <cell r="A483" t="str">
            <v>석앙SS</v>
          </cell>
          <cell r="B483" t="str">
            <v>석재 앙카</v>
          </cell>
          <cell r="C483" t="str">
            <v>SST</v>
          </cell>
          <cell r="D483" t="str">
            <v>개</v>
          </cell>
          <cell r="E483">
            <v>1576</v>
          </cell>
          <cell r="H483">
            <v>101</v>
          </cell>
          <cell r="I483">
            <v>1576</v>
          </cell>
          <cell r="P483" t="str">
            <v>기전</v>
          </cell>
        </row>
        <row r="484">
          <cell r="A484" t="str">
            <v>보온핀</v>
          </cell>
          <cell r="B484" t="str">
            <v>보온핀</v>
          </cell>
          <cell r="D484" t="str">
            <v>개</v>
          </cell>
          <cell r="E484">
            <v>30</v>
          </cell>
          <cell r="L484">
            <v>30</v>
          </cell>
          <cell r="P484" t="str">
            <v>기전</v>
          </cell>
        </row>
        <row r="485">
          <cell r="A485" t="str">
            <v>종석충백</v>
          </cell>
          <cell r="B485" t="str">
            <v>종석</v>
          </cell>
          <cell r="C485" t="str">
            <v>충주산,백색</v>
          </cell>
          <cell r="D485" t="str">
            <v>kg</v>
          </cell>
          <cell r="E485">
            <v>30</v>
          </cell>
          <cell r="H485">
            <v>363</v>
          </cell>
          <cell r="I485">
            <v>30</v>
          </cell>
          <cell r="P485" t="str">
            <v>기전</v>
          </cell>
        </row>
        <row r="486">
          <cell r="A486" t="str">
            <v>색소OI</v>
          </cell>
          <cell r="B486" t="str">
            <v>색소</v>
          </cell>
          <cell r="C486" t="str">
            <v>OXDIE IRON GREEN</v>
          </cell>
          <cell r="D486" t="str">
            <v>kg</v>
          </cell>
          <cell r="E486">
            <v>3900</v>
          </cell>
          <cell r="I486">
            <v>3900</v>
          </cell>
          <cell r="P486" t="str">
            <v>기전</v>
          </cell>
        </row>
        <row r="487">
          <cell r="A487" t="str">
            <v>수산..</v>
          </cell>
          <cell r="B487" t="str">
            <v>수산</v>
          </cell>
          <cell r="D487" t="str">
            <v>ℓ</v>
          </cell>
          <cell r="E487">
            <v>780</v>
          </cell>
          <cell r="H487">
            <v>1137</v>
          </cell>
          <cell r="I487">
            <v>780</v>
          </cell>
          <cell r="P487" t="str">
            <v>기전</v>
          </cell>
        </row>
        <row r="488">
          <cell r="A488" t="str">
            <v>왁스..</v>
          </cell>
          <cell r="B488" t="str">
            <v>왁스</v>
          </cell>
          <cell r="D488" t="str">
            <v>ℓ</v>
          </cell>
          <cell r="E488">
            <v>890</v>
          </cell>
          <cell r="I488">
            <v>890</v>
          </cell>
          <cell r="P488" t="str">
            <v>기전</v>
          </cell>
        </row>
        <row r="489">
          <cell r="A489" t="str">
            <v>쉬방3</v>
          </cell>
          <cell r="B489" t="str">
            <v>쉬트방수</v>
          </cell>
          <cell r="C489" t="str">
            <v>3mm</v>
          </cell>
          <cell r="D489" t="str">
            <v>㎡</v>
          </cell>
          <cell r="E489">
            <v>9132</v>
          </cell>
          <cell r="L489">
            <v>9132</v>
          </cell>
          <cell r="P489" t="str">
            <v>기전</v>
          </cell>
          <cell r="Q489" t="str">
            <v>견적</v>
          </cell>
        </row>
        <row r="490">
          <cell r="A490" t="str">
            <v>AW1 112</v>
          </cell>
          <cell r="B490" t="str">
            <v>AW-1 제작설치</v>
          </cell>
          <cell r="C490" t="str">
            <v>1.12*1.91</v>
          </cell>
          <cell r="D490" t="str">
            <v>개</v>
          </cell>
          <cell r="E490">
            <v>338200</v>
          </cell>
          <cell r="L490">
            <v>338200</v>
          </cell>
          <cell r="P490" t="str">
            <v>기전</v>
          </cell>
          <cell r="Q490" t="str">
            <v>견적</v>
          </cell>
        </row>
        <row r="491">
          <cell r="A491" t="str">
            <v>AW1A112</v>
          </cell>
          <cell r="B491" t="str">
            <v>AW-1A제작설치</v>
          </cell>
          <cell r="C491" t="str">
            <v>1.12*1.91</v>
          </cell>
          <cell r="D491" t="str">
            <v>개</v>
          </cell>
          <cell r="E491">
            <v>396900</v>
          </cell>
          <cell r="L491">
            <v>396900</v>
          </cell>
          <cell r="P491" t="str">
            <v>기전</v>
          </cell>
          <cell r="Q491" t="str">
            <v>견적</v>
          </cell>
        </row>
        <row r="492">
          <cell r="A492" t="str">
            <v>AW2 058</v>
          </cell>
          <cell r="B492" t="str">
            <v>AW-2 제작설치</v>
          </cell>
          <cell r="C492" t="str">
            <v>0.58*1.91</v>
          </cell>
          <cell r="D492" t="str">
            <v>개</v>
          </cell>
          <cell r="E492">
            <v>259300</v>
          </cell>
          <cell r="L492">
            <v>259300</v>
          </cell>
          <cell r="P492" t="str">
            <v>기전</v>
          </cell>
          <cell r="Q492" t="str">
            <v>견적</v>
          </cell>
        </row>
        <row r="493">
          <cell r="A493" t="str">
            <v>AW3 064</v>
          </cell>
          <cell r="B493" t="str">
            <v>AW-3 제작설치</v>
          </cell>
          <cell r="C493" t="str">
            <v>0.64*1.91</v>
          </cell>
          <cell r="D493" t="str">
            <v>개</v>
          </cell>
          <cell r="E493">
            <v>267600</v>
          </cell>
          <cell r="L493">
            <v>267600</v>
          </cell>
          <cell r="P493" t="str">
            <v>기전</v>
          </cell>
          <cell r="Q493" t="str">
            <v>견적</v>
          </cell>
        </row>
        <row r="494">
          <cell r="A494" t="str">
            <v>AW4 126</v>
          </cell>
          <cell r="B494" t="str">
            <v>AW-4 제작설치</v>
          </cell>
          <cell r="C494" t="str">
            <v>1.26*1.6</v>
          </cell>
          <cell r="D494" t="str">
            <v>개</v>
          </cell>
          <cell r="E494">
            <v>332400</v>
          </cell>
          <cell r="L494">
            <v>332400</v>
          </cell>
          <cell r="P494" t="str">
            <v>기전</v>
          </cell>
          <cell r="Q494" t="str">
            <v>견적</v>
          </cell>
        </row>
        <row r="495">
          <cell r="A495" t="str">
            <v>AW5 545</v>
          </cell>
          <cell r="B495" t="str">
            <v>AW-5 제작설치</v>
          </cell>
          <cell r="C495" t="str">
            <v>5.45*1.91</v>
          </cell>
          <cell r="D495" t="str">
            <v>개</v>
          </cell>
          <cell r="E495">
            <v>1531300</v>
          </cell>
          <cell r="L495">
            <v>1531300</v>
          </cell>
          <cell r="P495" t="str">
            <v>기전</v>
          </cell>
          <cell r="Q495" t="str">
            <v>견적</v>
          </cell>
        </row>
        <row r="496">
          <cell r="A496" t="str">
            <v>AW6 725</v>
          </cell>
          <cell r="B496" t="str">
            <v>AW-6 제작설치</v>
          </cell>
          <cell r="C496" t="str">
            <v>7.25*1.91</v>
          </cell>
          <cell r="D496" t="str">
            <v>개</v>
          </cell>
          <cell r="E496">
            <v>2005600</v>
          </cell>
          <cell r="L496">
            <v>2005600</v>
          </cell>
          <cell r="P496" t="str">
            <v>기전</v>
          </cell>
          <cell r="Q496" t="str">
            <v>견적</v>
          </cell>
        </row>
        <row r="497">
          <cell r="A497" t="str">
            <v>AW7 545</v>
          </cell>
          <cell r="B497" t="str">
            <v>AW-7 제작설치</v>
          </cell>
          <cell r="C497" t="str">
            <v>5.45*7.81</v>
          </cell>
          <cell r="D497" t="str">
            <v>개</v>
          </cell>
          <cell r="E497">
            <v>4184700</v>
          </cell>
          <cell r="L497">
            <v>4184700</v>
          </cell>
          <cell r="P497" t="str">
            <v>기전</v>
          </cell>
          <cell r="Q497" t="str">
            <v>견적</v>
          </cell>
        </row>
        <row r="498">
          <cell r="A498" t="str">
            <v>AW8 064</v>
          </cell>
          <cell r="B498" t="str">
            <v>AW-8 제작설치</v>
          </cell>
          <cell r="C498" t="str">
            <v>0.64*11.71</v>
          </cell>
          <cell r="D498" t="str">
            <v>개</v>
          </cell>
          <cell r="E498">
            <v>2395600</v>
          </cell>
          <cell r="L498">
            <v>2395600</v>
          </cell>
          <cell r="P498" t="str">
            <v>기전</v>
          </cell>
          <cell r="Q498" t="str">
            <v>견적</v>
          </cell>
        </row>
        <row r="499">
          <cell r="A499" t="str">
            <v>AG1 550</v>
          </cell>
          <cell r="B499" t="str">
            <v>AG-1 제작설치</v>
          </cell>
          <cell r="C499" t="str">
            <v>5.50*0.60</v>
          </cell>
          <cell r="D499" t="str">
            <v>개</v>
          </cell>
          <cell r="E499">
            <v>1066800</v>
          </cell>
          <cell r="L499">
            <v>1066800</v>
          </cell>
          <cell r="P499" t="str">
            <v>기전</v>
          </cell>
          <cell r="Q499" t="str">
            <v>견적</v>
          </cell>
        </row>
        <row r="500">
          <cell r="A500" t="str">
            <v>AG2 175</v>
          </cell>
          <cell r="B500" t="str">
            <v>AG-2 제작설치</v>
          </cell>
          <cell r="C500" t="str">
            <v>1.75*0.60</v>
          </cell>
          <cell r="D500" t="str">
            <v>개</v>
          </cell>
          <cell r="E500">
            <v>334600</v>
          </cell>
          <cell r="L500">
            <v>334600</v>
          </cell>
          <cell r="P500" t="str">
            <v>기전</v>
          </cell>
          <cell r="Q500" t="str">
            <v>견적</v>
          </cell>
        </row>
        <row r="501">
          <cell r="A501" t="str">
            <v>AG3 045</v>
          </cell>
          <cell r="B501" t="str">
            <v>AG-3 제작설치</v>
          </cell>
          <cell r="C501" t="str">
            <v>0.45*0.45</v>
          </cell>
          <cell r="D501" t="str">
            <v>개</v>
          </cell>
          <cell r="E501">
            <v>109200</v>
          </cell>
          <cell r="L501">
            <v>109200</v>
          </cell>
          <cell r="P501" t="str">
            <v>기전</v>
          </cell>
          <cell r="Q501" t="str">
            <v>견적</v>
          </cell>
        </row>
        <row r="502">
          <cell r="A502" t="str">
            <v>조욕UB</v>
          </cell>
          <cell r="B502" t="str">
            <v>조립식욕조설치(UBR)</v>
          </cell>
          <cell r="C502" t="str">
            <v>UTT-1512B</v>
          </cell>
          <cell r="D502" t="str">
            <v>set</v>
          </cell>
          <cell r="E502">
            <v>2637000</v>
          </cell>
          <cell r="L502">
            <v>2637000</v>
          </cell>
          <cell r="P502" t="str">
            <v>기전</v>
          </cell>
          <cell r="Q502" t="str">
            <v>견적</v>
          </cell>
        </row>
        <row r="503">
          <cell r="A503" t="str">
            <v>AW1 345</v>
          </cell>
          <cell r="B503" t="str">
            <v>AW-1 제작설치</v>
          </cell>
          <cell r="C503" t="str">
            <v>3.45*1.60</v>
          </cell>
          <cell r="D503" t="str">
            <v>개</v>
          </cell>
          <cell r="E503">
            <v>559900</v>
          </cell>
          <cell r="L503">
            <v>559900</v>
          </cell>
          <cell r="P503" t="str">
            <v>기전</v>
          </cell>
          <cell r="Q503" t="str">
            <v>견적</v>
          </cell>
        </row>
        <row r="504">
          <cell r="A504" t="str">
            <v>AW2 090</v>
          </cell>
          <cell r="B504" t="str">
            <v>AW-2 제작설치</v>
          </cell>
          <cell r="C504" t="str">
            <v>0.90*1.20</v>
          </cell>
          <cell r="D504" t="str">
            <v>개</v>
          </cell>
          <cell r="E504">
            <v>196100</v>
          </cell>
          <cell r="L504">
            <v>196100</v>
          </cell>
          <cell r="P504" t="str">
            <v>기전</v>
          </cell>
          <cell r="Q504" t="str">
            <v>견적</v>
          </cell>
        </row>
        <row r="505">
          <cell r="A505" t="str">
            <v>AW3 060</v>
          </cell>
          <cell r="B505" t="str">
            <v>AW-3 제작설치</v>
          </cell>
          <cell r="C505" t="str">
            <v>0.60*0.90</v>
          </cell>
          <cell r="D505" t="str">
            <v>개</v>
          </cell>
          <cell r="E505">
            <v>126800</v>
          </cell>
          <cell r="L505">
            <v>126800</v>
          </cell>
          <cell r="P505" t="str">
            <v>기전</v>
          </cell>
          <cell r="Q505" t="str">
            <v>견적</v>
          </cell>
        </row>
        <row r="506">
          <cell r="A506" t="str">
            <v>F정부50</v>
          </cell>
          <cell r="B506" t="str">
            <v>FRP정화조/부패탱크식</v>
          </cell>
          <cell r="C506" t="str">
            <v>각형50인조</v>
          </cell>
          <cell r="D506" t="str">
            <v>개</v>
          </cell>
          <cell r="E506">
            <v>1500000</v>
          </cell>
          <cell r="L506">
            <v>1500000</v>
          </cell>
          <cell r="P506" t="str">
            <v>기전</v>
          </cell>
          <cell r="Q506" t="str">
            <v>견적</v>
          </cell>
        </row>
        <row r="507">
          <cell r="A507" t="str">
            <v>건사채움</v>
          </cell>
          <cell r="B507" t="str">
            <v>건사채우기</v>
          </cell>
          <cell r="D507" t="str">
            <v>㎥</v>
          </cell>
          <cell r="E507">
            <v>7000</v>
          </cell>
          <cell r="L507">
            <v>7000</v>
          </cell>
          <cell r="P507" t="str">
            <v>기전</v>
          </cell>
          <cell r="Q507" t="str">
            <v>견적</v>
          </cell>
        </row>
        <row r="508">
          <cell r="A508" t="str">
            <v>AD1 234</v>
          </cell>
          <cell r="B508" t="str">
            <v>AD-1 제작설치</v>
          </cell>
          <cell r="C508" t="str">
            <v>2.34*2.55</v>
          </cell>
          <cell r="D508" t="str">
            <v>개</v>
          </cell>
          <cell r="E508">
            <v>507100</v>
          </cell>
          <cell r="L508">
            <v>507100</v>
          </cell>
          <cell r="P508" t="str">
            <v>기전</v>
          </cell>
          <cell r="Q508" t="str">
            <v>견적</v>
          </cell>
        </row>
        <row r="509">
          <cell r="A509" t="str">
            <v>가지13</v>
          </cell>
          <cell r="B509" t="str">
            <v>가드레일 지주</v>
          </cell>
          <cell r="C509" t="str">
            <v>Φ139.8*4.5*2200</v>
          </cell>
          <cell r="D509" t="str">
            <v>개</v>
          </cell>
          <cell r="E509">
            <v>30000</v>
          </cell>
          <cell r="F509">
            <v>85</v>
          </cell>
          <cell r="G509">
            <v>30000</v>
          </cell>
          <cell r="H509">
            <v>170</v>
          </cell>
          <cell r="I509">
            <v>38000</v>
          </cell>
          <cell r="J509">
            <v>173</v>
          </cell>
          <cell r="K509">
            <v>44000</v>
          </cell>
        </row>
        <row r="510">
          <cell r="A510" t="str">
            <v>가단4.</v>
          </cell>
          <cell r="B510" t="str">
            <v>가드레일(단부레일)</v>
          </cell>
          <cell r="C510" t="str">
            <v>4*350*765</v>
          </cell>
          <cell r="D510" t="str">
            <v>개</v>
          </cell>
          <cell r="E510">
            <v>12600</v>
          </cell>
          <cell r="F510">
            <v>85</v>
          </cell>
          <cell r="G510">
            <v>12600</v>
          </cell>
          <cell r="H510">
            <v>170</v>
          </cell>
          <cell r="I510">
            <v>28800</v>
          </cell>
          <cell r="J510">
            <v>173</v>
          </cell>
          <cell r="K510">
            <v>28000</v>
          </cell>
        </row>
        <row r="511">
          <cell r="A511" t="str">
            <v>가표4.</v>
          </cell>
          <cell r="B511" t="str">
            <v>가드레일(표준레일)</v>
          </cell>
          <cell r="C511" t="str">
            <v>4*350*4330</v>
          </cell>
          <cell r="D511" t="str">
            <v>개</v>
          </cell>
          <cell r="E511">
            <v>46700</v>
          </cell>
          <cell r="F511">
            <v>85</v>
          </cell>
          <cell r="G511">
            <v>46700</v>
          </cell>
          <cell r="H511">
            <v>170</v>
          </cell>
          <cell r="I511">
            <v>66500</v>
          </cell>
          <cell r="J511">
            <v>173</v>
          </cell>
          <cell r="K511">
            <v>68000</v>
          </cell>
        </row>
        <row r="512">
          <cell r="A512" t="str">
            <v>각재육송</v>
          </cell>
          <cell r="B512" t="str">
            <v>각재</v>
          </cell>
          <cell r="C512" t="str">
            <v>육송</v>
          </cell>
          <cell r="D512" t="str">
            <v>㎥</v>
          </cell>
          <cell r="E512">
            <v>269461</v>
          </cell>
          <cell r="H512">
            <v>139</v>
          </cell>
          <cell r="I512">
            <v>269461</v>
          </cell>
          <cell r="J512">
            <v>106</v>
          </cell>
          <cell r="K512">
            <v>269461</v>
          </cell>
          <cell r="O512" t="str">
            <v>외송 기준</v>
          </cell>
        </row>
        <row r="513">
          <cell r="A513" t="str">
            <v>결속09</v>
          </cell>
          <cell r="B513" t="str">
            <v>결속선</v>
          </cell>
          <cell r="C513" t="str">
            <v>0.9㎜(#20)</v>
          </cell>
          <cell r="D513" t="str">
            <v>kg</v>
          </cell>
          <cell r="E513">
            <v>730</v>
          </cell>
          <cell r="H513">
            <v>66</v>
          </cell>
          <cell r="I513">
            <v>760</v>
          </cell>
          <cell r="J513">
            <v>70</v>
          </cell>
          <cell r="K513">
            <v>730</v>
          </cell>
        </row>
        <row r="514">
          <cell r="A514" t="str">
            <v>경유..</v>
          </cell>
          <cell r="B514" t="str">
            <v>경유</v>
          </cell>
          <cell r="C514" t="str">
            <v>..</v>
          </cell>
          <cell r="D514" t="str">
            <v xml:space="preserve">ℓ </v>
          </cell>
          <cell r="E514">
            <v>502.7</v>
          </cell>
          <cell r="G514">
            <v>502.7</v>
          </cell>
          <cell r="O514" t="str">
            <v>석유유통협회 대전,충남지구회
(99년10월1일 기준)</v>
          </cell>
        </row>
        <row r="515">
          <cell r="A515" t="str">
            <v>휘발..</v>
          </cell>
          <cell r="B515" t="str">
            <v>휘발유</v>
          </cell>
          <cell r="C515" t="str">
            <v>..</v>
          </cell>
          <cell r="D515" t="str">
            <v xml:space="preserve">ℓ </v>
          </cell>
          <cell r="E515">
            <v>1084.5</v>
          </cell>
          <cell r="G515">
            <v>1084.5</v>
          </cell>
          <cell r="O515" t="str">
            <v>석유유통협회 대전,충남지구회
(99년10월1일 기준)</v>
          </cell>
        </row>
        <row r="516">
          <cell r="A516" t="str">
            <v>박리중유</v>
          </cell>
          <cell r="B516" t="str">
            <v>박리제</v>
          </cell>
          <cell r="C516" t="str">
            <v>중유</v>
          </cell>
          <cell r="D516" t="str">
            <v>ℓ</v>
          </cell>
          <cell r="E516">
            <v>261.10000000000002</v>
          </cell>
          <cell r="G516">
            <v>261.10000000000002</v>
          </cell>
          <cell r="O516" t="str">
            <v>석유유통협회 대전,충남지구회
(99년10월1일 기준)</v>
          </cell>
        </row>
        <row r="517">
          <cell r="A517" t="str">
            <v>공드MC</v>
          </cell>
          <cell r="B517" t="str">
            <v>공드럼</v>
          </cell>
          <cell r="C517" t="str">
            <v>MC or RC</v>
          </cell>
          <cell r="D517" t="str">
            <v>개</v>
          </cell>
          <cell r="E517">
            <v>5000</v>
          </cell>
          <cell r="H517">
            <v>1176</v>
          </cell>
          <cell r="I517">
            <v>5000</v>
          </cell>
          <cell r="J517">
            <v>1126</v>
          </cell>
          <cell r="K517">
            <v>8000</v>
          </cell>
        </row>
        <row r="518">
          <cell r="A518" t="str">
            <v>그린망.</v>
          </cell>
          <cell r="B518" t="str">
            <v>그린망</v>
          </cell>
          <cell r="D518" t="str">
            <v>㎡</v>
          </cell>
          <cell r="E518">
            <v>375</v>
          </cell>
          <cell r="H518">
            <v>1149</v>
          </cell>
          <cell r="I518">
            <v>888.88888888888891</v>
          </cell>
          <cell r="J518">
            <v>217</v>
          </cell>
          <cell r="K518">
            <v>375</v>
          </cell>
        </row>
        <row r="519">
          <cell r="A519" t="str">
            <v>낙방단옹</v>
          </cell>
          <cell r="B519" t="str">
            <v>낙석방지책(단부)</v>
          </cell>
          <cell r="C519" t="str">
            <v>옹벽용</v>
          </cell>
          <cell r="D519" t="str">
            <v>m</v>
          </cell>
          <cell r="E519">
            <v>254000</v>
          </cell>
          <cell r="L519">
            <v>254000</v>
          </cell>
          <cell r="M519">
            <v>288080</v>
          </cell>
          <cell r="O519" t="str">
            <v>아도기업</v>
          </cell>
          <cell r="P519" t="str">
            <v>대일휀스</v>
          </cell>
        </row>
        <row r="520">
          <cell r="A520" t="str">
            <v>낙방표옹</v>
          </cell>
          <cell r="B520" t="str">
            <v>낙석방지책(표준부)</v>
          </cell>
          <cell r="C520" t="str">
            <v>옹벽용</v>
          </cell>
          <cell r="D520" t="str">
            <v>m</v>
          </cell>
          <cell r="E520">
            <v>53300</v>
          </cell>
          <cell r="L520">
            <v>53300</v>
          </cell>
          <cell r="M520">
            <v>86850</v>
          </cell>
          <cell r="N520">
            <v>57620</v>
          </cell>
          <cell r="O520" t="str">
            <v>아도기업</v>
          </cell>
          <cell r="P520" t="str">
            <v>대일휀스</v>
          </cell>
          <cell r="Q520" t="str">
            <v>태창금속</v>
          </cell>
        </row>
        <row r="521">
          <cell r="A521" t="str">
            <v>뇌관하이</v>
          </cell>
          <cell r="B521" t="str">
            <v>뇌관</v>
          </cell>
          <cell r="C521" t="str">
            <v>하이데토ID,15mm</v>
          </cell>
          <cell r="D521" t="str">
            <v>개</v>
          </cell>
          <cell r="E521">
            <v>870</v>
          </cell>
          <cell r="F521">
            <v>313</v>
          </cell>
          <cell r="G521">
            <v>870</v>
          </cell>
          <cell r="H521">
            <v>223</v>
          </cell>
          <cell r="I521">
            <v>870</v>
          </cell>
          <cell r="O521" t="str">
            <v>가격정보 9월</v>
          </cell>
        </row>
        <row r="522">
          <cell r="A522" t="str">
            <v>도표유리</v>
          </cell>
          <cell r="B522" t="str">
            <v>도로표지(유리알)</v>
          </cell>
          <cell r="C522" t="str">
            <v>KSC2521</v>
          </cell>
          <cell r="D522" t="str">
            <v>kg</v>
          </cell>
          <cell r="E522">
            <v>900</v>
          </cell>
          <cell r="H522">
            <v>173</v>
          </cell>
          <cell r="I522">
            <v>900</v>
          </cell>
          <cell r="J522">
            <v>179</v>
          </cell>
          <cell r="K522">
            <v>900</v>
          </cell>
        </row>
        <row r="523">
          <cell r="A523" t="str">
            <v>레미2218</v>
          </cell>
          <cell r="B523" t="str">
            <v>레미콘</v>
          </cell>
          <cell r="C523" t="str">
            <v>25- 210- 8</v>
          </cell>
          <cell r="D523" t="str">
            <v>㎥</v>
          </cell>
          <cell r="E523">
            <v>43663</v>
          </cell>
          <cell r="F523">
            <v>49</v>
          </cell>
          <cell r="G523">
            <v>43663</v>
          </cell>
          <cell r="H523">
            <v>116</v>
          </cell>
          <cell r="I523">
            <v>46780</v>
          </cell>
          <cell r="J523">
            <v>99</v>
          </cell>
          <cell r="K523">
            <v>45180</v>
          </cell>
        </row>
        <row r="524">
          <cell r="A524" t="str">
            <v>레미2218부</v>
          </cell>
          <cell r="B524" t="str">
            <v>레미콘</v>
          </cell>
          <cell r="C524" t="str">
            <v>25- 210- 8(VAT포함)</v>
          </cell>
          <cell r="D524" t="str">
            <v>㎥</v>
          </cell>
          <cell r="E524">
            <v>48030</v>
          </cell>
          <cell r="F524">
            <v>49</v>
          </cell>
          <cell r="G524">
            <v>48030</v>
          </cell>
          <cell r="H524">
            <v>116</v>
          </cell>
          <cell r="I524">
            <v>51458</v>
          </cell>
          <cell r="J524">
            <v>99</v>
          </cell>
          <cell r="K524">
            <v>49698</v>
          </cell>
        </row>
        <row r="525">
          <cell r="A525" t="str">
            <v>레미2188</v>
          </cell>
          <cell r="B525" t="str">
            <v>레미콘</v>
          </cell>
          <cell r="C525" t="str">
            <v>25- 180- 8</v>
          </cell>
          <cell r="D525" t="str">
            <v>㎥</v>
          </cell>
          <cell r="E525">
            <v>41845</v>
          </cell>
          <cell r="F525">
            <v>49</v>
          </cell>
          <cell r="G525">
            <v>41845</v>
          </cell>
          <cell r="H525">
            <v>116</v>
          </cell>
          <cell r="I525">
            <v>43700</v>
          </cell>
          <cell r="J525">
            <v>99</v>
          </cell>
          <cell r="K525">
            <v>42210</v>
          </cell>
        </row>
        <row r="526">
          <cell r="A526" t="str">
            <v>레미2188부</v>
          </cell>
          <cell r="B526" t="str">
            <v>레미콘</v>
          </cell>
          <cell r="C526" t="str">
            <v>25- 180- 8(VAT포함)</v>
          </cell>
          <cell r="D526" t="str">
            <v>㎥</v>
          </cell>
          <cell r="E526">
            <v>46030</v>
          </cell>
          <cell r="F526">
            <v>49</v>
          </cell>
          <cell r="G526">
            <v>46030</v>
          </cell>
          <cell r="H526">
            <v>116</v>
          </cell>
          <cell r="I526">
            <v>48070</v>
          </cell>
          <cell r="J526">
            <v>99</v>
          </cell>
          <cell r="K526">
            <v>46431</v>
          </cell>
        </row>
        <row r="527">
          <cell r="A527" t="str">
            <v>레미2168</v>
          </cell>
          <cell r="B527" t="str">
            <v>레미콘</v>
          </cell>
          <cell r="C527" t="str">
            <v>25- 160- 8</v>
          </cell>
          <cell r="D527" t="str">
            <v>㎥</v>
          </cell>
          <cell r="E527">
            <v>37836</v>
          </cell>
          <cell r="F527">
            <v>49</v>
          </cell>
          <cell r="G527">
            <v>37836</v>
          </cell>
          <cell r="H527">
            <v>116</v>
          </cell>
          <cell r="I527">
            <v>42000</v>
          </cell>
          <cell r="J527">
            <v>99</v>
          </cell>
          <cell r="K527">
            <v>40570</v>
          </cell>
        </row>
        <row r="528">
          <cell r="A528" t="str">
            <v>레미2168부</v>
          </cell>
          <cell r="B528" t="str">
            <v>레미콘</v>
          </cell>
          <cell r="C528" t="str">
            <v>25- 160- 8(VAT포함)</v>
          </cell>
          <cell r="D528" t="str">
            <v>㎥</v>
          </cell>
          <cell r="E528">
            <v>41620</v>
          </cell>
          <cell r="F528">
            <v>49</v>
          </cell>
          <cell r="G528">
            <v>41620</v>
          </cell>
          <cell r="H528">
            <v>116</v>
          </cell>
          <cell r="I528">
            <v>46200</v>
          </cell>
          <cell r="J528">
            <v>99</v>
          </cell>
          <cell r="K528">
            <v>44627</v>
          </cell>
        </row>
        <row r="529">
          <cell r="A529" t="str">
            <v>롯트크드</v>
          </cell>
          <cell r="B529" t="str">
            <v>롯트</v>
          </cell>
          <cell r="C529" t="str">
            <v>크롤러드릴</v>
          </cell>
          <cell r="D529" t="str">
            <v>개</v>
          </cell>
          <cell r="E529">
            <v>165000</v>
          </cell>
          <cell r="H529">
            <v>1111</v>
          </cell>
          <cell r="I529">
            <v>200000</v>
          </cell>
          <cell r="J529">
            <v>796</v>
          </cell>
          <cell r="K529">
            <v>165000</v>
          </cell>
        </row>
        <row r="530">
          <cell r="A530" t="str">
            <v>말뚝6.</v>
          </cell>
          <cell r="B530" t="str">
            <v>말뚝</v>
          </cell>
          <cell r="C530" t="str">
            <v>말구6cm,L=1.8m</v>
          </cell>
          <cell r="D530" t="str">
            <v>본</v>
          </cell>
          <cell r="E530">
            <v>3200</v>
          </cell>
          <cell r="H530">
            <v>145</v>
          </cell>
          <cell r="I530">
            <v>3200</v>
          </cell>
        </row>
        <row r="531">
          <cell r="A531" t="str">
            <v>모래강사</v>
          </cell>
          <cell r="B531" t="str">
            <v>모래</v>
          </cell>
          <cell r="C531" t="str">
            <v>강사</v>
          </cell>
          <cell r="D531" t="str">
            <v>㎥</v>
          </cell>
          <cell r="E531">
            <v>8800</v>
          </cell>
          <cell r="G531">
            <v>8800</v>
          </cell>
          <cell r="O531" t="str">
            <v>99.10월 기존공사
 설계변경시 조사가</v>
          </cell>
        </row>
        <row r="532">
          <cell r="A532" t="str">
            <v>못7</v>
          </cell>
          <cell r="B532" t="str">
            <v>못</v>
          </cell>
          <cell r="C532" t="str">
            <v>N 75</v>
          </cell>
          <cell r="D532" t="str">
            <v>kg</v>
          </cell>
          <cell r="E532">
            <v>596</v>
          </cell>
          <cell r="H532">
            <v>69</v>
          </cell>
          <cell r="I532">
            <v>660</v>
          </cell>
          <cell r="J532">
            <v>70</v>
          </cell>
          <cell r="K532">
            <v>596</v>
          </cell>
        </row>
        <row r="533">
          <cell r="A533" t="str">
            <v>보기40</v>
          </cell>
          <cell r="B533" t="str">
            <v>보조기층제</v>
          </cell>
          <cell r="C533" t="str">
            <v>D=40mm</v>
          </cell>
          <cell r="D533" t="str">
            <v>㎥</v>
          </cell>
          <cell r="E533">
            <v>0</v>
          </cell>
          <cell r="L533">
            <v>0</v>
          </cell>
        </row>
        <row r="534">
          <cell r="A534" t="str">
            <v>보경18</v>
          </cell>
          <cell r="B534" t="str">
            <v>보차도경계블럭</v>
          </cell>
          <cell r="C534" t="str">
            <v>180*205*1000</v>
          </cell>
          <cell r="D534" t="str">
            <v>개</v>
          </cell>
          <cell r="E534">
            <v>4500</v>
          </cell>
          <cell r="H534">
            <v>158</v>
          </cell>
          <cell r="I534">
            <v>4500</v>
          </cell>
          <cell r="J534">
            <v>159</v>
          </cell>
          <cell r="K534">
            <v>4500</v>
          </cell>
        </row>
        <row r="535">
          <cell r="A535" t="str">
            <v>블레..</v>
          </cell>
          <cell r="B535" t="str">
            <v>블레이드</v>
          </cell>
          <cell r="C535" t="str">
            <v>콘크리트 커터</v>
          </cell>
          <cell r="D535" t="str">
            <v>개</v>
          </cell>
          <cell r="E535">
            <v>170000</v>
          </cell>
          <cell r="J535">
            <v>797</v>
          </cell>
          <cell r="K535">
            <v>170000</v>
          </cell>
        </row>
        <row r="536">
          <cell r="A536" t="str">
            <v>비닐01</v>
          </cell>
          <cell r="B536" t="str">
            <v>비닐</v>
          </cell>
          <cell r="C536" t="str">
            <v>0.1*1.8*91</v>
          </cell>
          <cell r="D536" t="str">
            <v>㎡</v>
          </cell>
          <cell r="E536">
            <v>308</v>
          </cell>
          <cell r="H536">
            <v>1146</v>
          </cell>
          <cell r="I536">
            <v>308</v>
          </cell>
          <cell r="J536">
            <v>1111</v>
          </cell>
          <cell r="K536">
            <v>331</v>
          </cell>
        </row>
        <row r="537">
          <cell r="A537" t="str">
            <v>빗트크드</v>
          </cell>
          <cell r="B537" t="str">
            <v>빗트</v>
          </cell>
          <cell r="C537" t="str">
            <v>크롤러드릴</v>
          </cell>
          <cell r="D537" t="str">
            <v>개</v>
          </cell>
          <cell r="E537">
            <v>90000</v>
          </cell>
          <cell r="H537">
            <v>1111</v>
          </cell>
          <cell r="I537">
            <v>90000</v>
          </cell>
        </row>
        <row r="538">
          <cell r="A538" t="str">
            <v>삼표90</v>
          </cell>
          <cell r="B538" t="str">
            <v>삼각표지판</v>
          </cell>
          <cell r="C538" t="str">
            <v>90cm</v>
          </cell>
          <cell r="D538" t="str">
            <v>개</v>
          </cell>
          <cell r="E538">
            <v>70000</v>
          </cell>
          <cell r="H538">
            <v>167</v>
          </cell>
          <cell r="I538">
            <v>70000</v>
          </cell>
          <cell r="J538">
            <v>175</v>
          </cell>
          <cell r="K538">
            <v>71200</v>
          </cell>
        </row>
        <row r="539">
          <cell r="A539" t="str">
            <v>생롯크드</v>
          </cell>
          <cell r="B539" t="str">
            <v>생크롯트</v>
          </cell>
          <cell r="C539" t="str">
            <v>크롤러드릴</v>
          </cell>
          <cell r="D539" t="str">
            <v>개</v>
          </cell>
          <cell r="E539">
            <v>55000</v>
          </cell>
          <cell r="H539">
            <v>1111</v>
          </cell>
          <cell r="I539">
            <v>55000</v>
          </cell>
        </row>
        <row r="540">
          <cell r="A540" t="str">
            <v>선택75</v>
          </cell>
          <cell r="B540" t="str">
            <v>선택층재</v>
          </cell>
          <cell r="C540" t="str">
            <v>D=75mm</v>
          </cell>
          <cell r="D540" t="str">
            <v>㎥</v>
          </cell>
          <cell r="E540">
            <v>0</v>
          </cell>
          <cell r="L540">
            <v>0</v>
          </cell>
        </row>
        <row r="541">
          <cell r="A541" t="str">
            <v>스로10</v>
          </cell>
          <cell r="B541" t="str">
            <v>스치로폴</v>
          </cell>
          <cell r="C541" t="str">
            <v>T=10</v>
          </cell>
          <cell r="D541" t="str">
            <v>㎡</v>
          </cell>
          <cell r="E541">
            <v>277</v>
          </cell>
          <cell r="H541">
            <v>452</v>
          </cell>
          <cell r="I541">
            <v>308</v>
          </cell>
          <cell r="J541">
            <v>376</v>
          </cell>
          <cell r="K541">
            <v>277</v>
          </cell>
        </row>
        <row r="542">
          <cell r="A542" t="str">
            <v>스그605</v>
          </cell>
          <cell r="B542" t="str">
            <v>스틸그레이팅</v>
          </cell>
          <cell r="C542" t="str">
            <v>500*600*50</v>
          </cell>
          <cell r="D542" t="str">
            <v>개</v>
          </cell>
          <cell r="E542">
            <v>32680</v>
          </cell>
          <cell r="H542">
            <v>181</v>
          </cell>
          <cell r="I542">
            <v>32680</v>
          </cell>
        </row>
        <row r="543">
          <cell r="A543" t="str">
            <v>스그60</v>
          </cell>
          <cell r="B543" t="str">
            <v>스틸그레이팅</v>
          </cell>
          <cell r="C543" t="str">
            <v>995*600*55</v>
          </cell>
          <cell r="D543" t="str">
            <v>개</v>
          </cell>
          <cell r="E543">
            <v>54080</v>
          </cell>
          <cell r="F543">
            <v>251</v>
          </cell>
          <cell r="G543">
            <v>54080</v>
          </cell>
          <cell r="H543">
            <v>181</v>
          </cell>
          <cell r="I543">
            <v>56700</v>
          </cell>
        </row>
        <row r="544">
          <cell r="A544" t="str">
            <v>스그7014</v>
          </cell>
          <cell r="B544" t="str">
            <v>스틸그레이팅</v>
          </cell>
          <cell r="C544" t="str">
            <v>1400*700</v>
          </cell>
          <cell r="D544" t="str">
            <v>개</v>
          </cell>
          <cell r="E544">
            <v>88770</v>
          </cell>
          <cell r="L544">
            <v>88770</v>
          </cell>
          <cell r="O544" t="str">
            <v>995*600*55의 면적 비례 적용</v>
          </cell>
        </row>
        <row r="545">
          <cell r="A545" t="str">
            <v>슬리크드</v>
          </cell>
          <cell r="B545" t="str">
            <v>슬리브</v>
          </cell>
          <cell r="C545" t="str">
            <v>크롤러드릴</v>
          </cell>
          <cell r="D545" t="str">
            <v>개</v>
          </cell>
          <cell r="E545">
            <v>30000</v>
          </cell>
          <cell r="H545">
            <v>1111</v>
          </cell>
          <cell r="I545">
            <v>30000</v>
          </cell>
          <cell r="J545">
            <v>796</v>
          </cell>
          <cell r="K545">
            <v>35000</v>
          </cell>
        </row>
        <row r="546">
          <cell r="A546" t="str">
            <v>무시..</v>
          </cell>
          <cell r="B546" t="str">
            <v>무수축 시멘트</v>
          </cell>
          <cell r="C546" t="str">
            <v>유니온그라우트σ28=800kg/㎠</v>
          </cell>
          <cell r="D546" t="str">
            <v>kg</v>
          </cell>
          <cell r="E546">
            <v>460</v>
          </cell>
          <cell r="H546">
            <v>113</v>
          </cell>
          <cell r="I546">
            <v>460</v>
          </cell>
          <cell r="J546">
            <v>97</v>
          </cell>
          <cell r="K546">
            <v>460</v>
          </cell>
        </row>
        <row r="547">
          <cell r="A547" t="str">
            <v>분말시멘</v>
          </cell>
          <cell r="B547" t="str">
            <v>분말시멘트</v>
          </cell>
          <cell r="D547" t="str">
            <v>ton</v>
          </cell>
          <cell r="E547">
            <v>53970</v>
          </cell>
          <cell r="F547">
            <v>76</v>
          </cell>
          <cell r="G547">
            <v>53970</v>
          </cell>
          <cell r="O547">
            <v>1303</v>
          </cell>
          <cell r="P547" t="str">
            <v>kg/㎥</v>
          </cell>
        </row>
        <row r="548">
          <cell r="A548" t="str">
            <v>분말시멘부</v>
          </cell>
          <cell r="B548" t="str">
            <v>분말시멘트</v>
          </cell>
          <cell r="C548" t="str">
            <v>VAT포함</v>
          </cell>
          <cell r="D548" t="str">
            <v>ton</v>
          </cell>
          <cell r="E548">
            <v>59368</v>
          </cell>
          <cell r="F548">
            <v>76</v>
          </cell>
          <cell r="G548">
            <v>59368</v>
          </cell>
        </row>
        <row r="549">
          <cell r="A549" t="str">
            <v>시멘4k</v>
          </cell>
          <cell r="B549" t="str">
            <v>시멘트</v>
          </cell>
          <cell r="C549" t="str">
            <v>40kg입</v>
          </cell>
          <cell r="D549" t="str">
            <v>kg</v>
          </cell>
          <cell r="E549">
            <v>57</v>
          </cell>
          <cell r="F549">
            <v>77</v>
          </cell>
          <cell r="G549">
            <v>57</v>
          </cell>
          <cell r="H549">
            <v>113</v>
          </cell>
          <cell r="I549">
            <v>61</v>
          </cell>
          <cell r="J549">
            <v>97</v>
          </cell>
          <cell r="K549">
            <v>61</v>
          </cell>
          <cell r="O549">
            <v>1303</v>
          </cell>
          <cell r="P549" t="str">
            <v>kg/㎥</v>
          </cell>
        </row>
        <row r="550">
          <cell r="A550" t="str">
            <v>시멘4k대</v>
          </cell>
          <cell r="B550" t="str">
            <v>시멘트</v>
          </cell>
          <cell r="C550" t="str">
            <v>40kg입</v>
          </cell>
          <cell r="D550" t="str">
            <v>대</v>
          </cell>
          <cell r="E550">
            <v>2282</v>
          </cell>
          <cell r="F550">
            <v>77</v>
          </cell>
          <cell r="G550">
            <v>2282</v>
          </cell>
          <cell r="H550">
            <v>113</v>
          </cell>
          <cell r="I550">
            <v>2454</v>
          </cell>
          <cell r="J550">
            <v>97</v>
          </cell>
          <cell r="K550">
            <v>2454</v>
          </cell>
          <cell r="O550">
            <v>1303</v>
          </cell>
          <cell r="P550" t="str">
            <v>kg/㎥</v>
          </cell>
        </row>
        <row r="551">
          <cell r="A551" t="str">
            <v>시멘4k도</v>
          </cell>
          <cell r="B551" t="str">
            <v>시멘트</v>
          </cell>
          <cell r="C551" t="str">
            <v>40kg입,현장도착도</v>
          </cell>
          <cell r="D551" t="str">
            <v>kg</v>
          </cell>
          <cell r="E551">
            <v>74</v>
          </cell>
          <cell r="H551">
            <v>113</v>
          </cell>
          <cell r="I551">
            <v>74</v>
          </cell>
          <cell r="J551">
            <v>97</v>
          </cell>
          <cell r="K551">
            <v>74</v>
          </cell>
          <cell r="O551">
            <v>1303</v>
          </cell>
          <cell r="P551" t="str">
            <v>kg/㎥</v>
          </cell>
        </row>
        <row r="552">
          <cell r="A552" t="str">
            <v>아콘13</v>
          </cell>
          <cell r="B552" t="str">
            <v>아스콘</v>
          </cell>
          <cell r="C552" t="str">
            <v>밀입도 13mm</v>
          </cell>
          <cell r="D552" t="str">
            <v>ton</v>
          </cell>
          <cell r="E552">
            <v>25363</v>
          </cell>
          <cell r="F552">
            <v>74</v>
          </cell>
          <cell r="G552">
            <v>25363</v>
          </cell>
        </row>
        <row r="553">
          <cell r="A553" t="str">
            <v>아콘40</v>
          </cell>
          <cell r="B553" t="str">
            <v>아스콘</v>
          </cell>
          <cell r="C553" t="str">
            <v>밀입도 40mm</v>
          </cell>
          <cell r="D553" t="str">
            <v>ton</v>
          </cell>
          <cell r="E553">
            <v>29636</v>
          </cell>
          <cell r="F553">
            <v>74</v>
          </cell>
          <cell r="G553">
            <v>29636</v>
          </cell>
        </row>
        <row r="554">
          <cell r="A554" t="str">
            <v>아콘13부</v>
          </cell>
          <cell r="B554" t="str">
            <v>아스콘(부가세 포함)</v>
          </cell>
          <cell r="C554" t="str">
            <v>밀입도 13mm</v>
          </cell>
          <cell r="D554" t="str">
            <v>ton</v>
          </cell>
          <cell r="E554">
            <v>27900</v>
          </cell>
          <cell r="F554">
            <v>74</v>
          </cell>
          <cell r="G554">
            <v>27900</v>
          </cell>
        </row>
        <row r="555">
          <cell r="A555" t="str">
            <v>아콘40부</v>
          </cell>
          <cell r="B555" t="str">
            <v>아스콘(부가세 포함)</v>
          </cell>
          <cell r="C555" t="str">
            <v>밀입도 40mm</v>
          </cell>
          <cell r="D555" t="str">
            <v>ton</v>
          </cell>
          <cell r="E555">
            <v>32600</v>
          </cell>
          <cell r="F555">
            <v>74</v>
          </cell>
          <cell r="G555">
            <v>32600</v>
          </cell>
        </row>
        <row r="556">
          <cell r="A556" t="str">
            <v>아팔R4</v>
          </cell>
          <cell r="B556" t="str">
            <v>아스팔트</v>
          </cell>
          <cell r="C556" t="str">
            <v>RSC-4</v>
          </cell>
          <cell r="D556" t="str">
            <v>D/M</v>
          </cell>
          <cell r="E556">
            <v>52000</v>
          </cell>
          <cell r="H556">
            <v>154</v>
          </cell>
          <cell r="I556">
            <v>52000</v>
          </cell>
          <cell r="J556">
            <v>155</v>
          </cell>
          <cell r="K556">
            <v>52000</v>
          </cell>
        </row>
        <row r="557">
          <cell r="A557" t="str">
            <v>아팔M1</v>
          </cell>
          <cell r="B557" t="str">
            <v>아스팔트</v>
          </cell>
          <cell r="C557" t="str">
            <v>MC-1</v>
          </cell>
          <cell r="D557" t="str">
            <v>D/M</v>
          </cell>
          <cell r="E557">
            <v>58000</v>
          </cell>
          <cell r="H557">
            <v>154</v>
          </cell>
          <cell r="I557">
            <v>58000</v>
          </cell>
          <cell r="J557">
            <v>155</v>
          </cell>
          <cell r="K557">
            <v>58000</v>
          </cell>
        </row>
        <row r="558">
          <cell r="A558" t="str">
            <v>에수..</v>
          </cell>
          <cell r="B558" t="str">
            <v>에폭시수지</v>
          </cell>
          <cell r="C558" t="str">
            <v>접착제용</v>
          </cell>
          <cell r="D558" t="str">
            <v>kg</v>
          </cell>
          <cell r="E558">
            <v>3300</v>
          </cell>
          <cell r="H558">
            <v>1138</v>
          </cell>
          <cell r="I558">
            <v>3300</v>
          </cell>
        </row>
        <row r="559">
          <cell r="A559" t="str">
            <v>연볼16</v>
          </cell>
          <cell r="B559" t="str">
            <v>연결볼트(가드레일)</v>
          </cell>
          <cell r="C559" t="str">
            <v>16*33</v>
          </cell>
          <cell r="D559" t="str">
            <v>조</v>
          </cell>
          <cell r="E559">
            <v>400</v>
          </cell>
          <cell r="H559">
            <v>170</v>
          </cell>
          <cell r="I559">
            <v>400</v>
          </cell>
          <cell r="J559">
            <v>173</v>
          </cell>
          <cell r="K559">
            <v>400</v>
          </cell>
        </row>
        <row r="560">
          <cell r="A560" t="str">
            <v>원표60</v>
          </cell>
          <cell r="B560" t="str">
            <v>원형표지판</v>
          </cell>
          <cell r="C560" t="str">
            <v>Φ60cm</v>
          </cell>
          <cell r="D560" t="str">
            <v>개</v>
          </cell>
          <cell r="E560">
            <v>62000</v>
          </cell>
          <cell r="H560">
            <v>167</v>
          </cell>
          <cell r="I560">
            <v>62000</v>
          </cell>
          <cell r="J560">
            <v>175</v>
          </cell>
          <cell r="K560">
            <v>63300</v>
          </cell>
        </row>
        <row r="561">
          <cell r="A561" t="str">
            <v>유T20</v>
          </cell>
          <cell r="B561" t="str">
            <v>파형폴리에틸렌 유공관</v>
          </cell>
          <cell r="C561" t="str">
            <v>Φ200mm,SDP</v>
          </cell>
          <cell r="D561" t="str">
            <v>m</v>
          </cell>
          <cell r="E561">
            <v>5650</v>
          </cell>
          <cell r="J561">
            <v>488</v>
          </cell>
          <cell r="K561">
            <v>5650</v>
          </cell>
        </row>
        <row r="562">
          <cell r="A562" t="str">
            <v>융도백1</v>
          </cell>
          <cell r="B562" t="str">
            <v>융착성도료</v>
          </cell>
          <cell r="C562" t="str">
            <v>백색1호</v>
          </cell>
          <cell r="D562" t="str">
            <v>kg</v>
          </cell>
          <cell r="E562">
            <v>1168</v>
          </cell>
          <cell r="H562">
            <v>175</v>
          </cell>
          <cell r="I562">
            <v>1220</v>
          </cell>
          <cell r="J562">
            <v>179</v>
          </cell>
          <cell r="K562">
            <v>1168</v>
          </cell>
        </row>
        <row r="563">
          <cell r="A563" t="str">
            <v>융도황.</v>
          </cell>
          <cell r="B563" t="str">
            <v>융착성도료</v>
          </cell>
          <cell r="C563" t="str">
            <v>황색2종 1호</v>
          </cell>
          <cell r="D563" t="str">
            <v>kg</v>
          </cell>
          <cell r="E563">
            <v>1220</v>
          </cell>
          <cell r="H563">
            <v>175</v>
          </cell>
          <cell r="I563">
            <v>1220</v>
          </cell>
        </row>
        <row r="564">
          <cell r="A564" t="str">
            <v>잡석D4</v>
          </cell>
          <cell r="B564" t="str">
            <v>잡석</v>
          </cell>
          <cell r="C564" t="str">
            <v>D 40~80mm</v>
          </cell>
          <cell r="D564" t="str">
            <v>㎥</v>
          </cell>
          <cell r="E564">
            <v>5200</v>
          </cell>
          <cell r="G564">
            <v>5200</v>
          </cell>
          <cell r="O564" t="str">
            <v>99.10월 기존공사
 설계변경시 조사가</v>
          </cell>
        </row>
        <row r="565">
          <cell r="A565" t="str">
            <v>제슬..</v>
          </cell>
          <cell r="B565" t="str">
            <v>제강슬레그</v>
          </cell>
          <cell r="D565" t="str">
            <v>kg</v>
          </cell>
          <cell r="E565">
            <v>220</v>
          </cell>
          <cell r="H565">
            <v>112</v>
          </cell>
          <cell r="I565">
            <v>220</v>
          </cell>
          <cell r="J565">
            <v>94</v>
          </cell>
          <cell r="K565">
            <v>220</v>
          </cell>
        </row>
        <row r="566">
          <cell r="A566" t="str">
            <v>제슬운반</v>
          </cell>
          <cell r="B566" t="str">
            <v>제강슬레그 운반비</v>
          </cell>
          <cell r="C566" t="str">
            <v>10.5ton,180km(인천~현장)</v>
          </cell>
          <cell r="D566" t="str">
            <v>ton</v>
          </cell>
          <cell r="E566">
            <v>23380</v>
          </cell>
          <cell r="F566" t="str">
            <v>(270070(원/대) / 1.1(V.A.T)) / 10.5(ton/대)</v>
          </cell>
          <cell r="L566">
            <v>23380</v>
          </cell>
        </row>
        <row r="567">
          <cell r="A567" t="str">
            <v>시멘운반</v>
          </cell>
          <cell r="B567" t="str">
            <v>시멘트 운반비</v>
          </cell>
          <cell r="C567" t="str">
            <v>10.5ton,10km(신탄진~현장)</v>
          </cell>
          <cell r="D567" t="str">
            <v>대</v>
          </cell>
          <cell r="E567">
            <v>300</v>
          </cell>
          <cell r="F567" t="str">
            <v>(87720(원/대) / 1.1(V.A.T)) / 10.5(ton/대) * 0.04ton/대(포)</v>
          </cell>
          <cell r="L567">
            <v>300</v>
          </cell>
        </row>
        <row r="568">
          <cell r="A568" t="str">
            <v>분말시멘운반</v>
          </cell>
          <cell r="B568" t="str">
            <v>분말시멘트 운반비</v>
          </cell>
          <cell r="C568" t="str">
            <v>10.5ton,10km(신탄진~현장)</v>
          </cell>
          <cell r="D568" t="str">
            <v>ton</v>
          </cell>
          <cell r="E568">
            <v>2200</v>
          </cell>
          <cell r="L568">
            <v>2200</v>
          </cell>
        </row>
        <row r="569">
          <cell r="A569" t="str">
            <v>철근운반</v>
          </cell>
          <cell r="B569" t="str">
            <v>철근 운반비</v>
          </cell>
          <cell r="C569" t="str">
            <v>10.5ton,10km(신탄진~현장)</v>
          </cell>
          <cell r="D569" t="str">
            <v>ton</v>
          </cell>
          <cell r="E569">
            <v>7590</v>
          </cell>
          <cell r="F569" t="str">
            <v>(87720(원/대) / 1.1(V.A.T)) / 10.5(ton/대)</v>
          </cell>
          <cell r="L569">
            <v>7590</v>
          </cell>
        </row>
        <row r="570">
          <cell r="A570" t="str">
            <v>아팔운반</v>
          </cell>
          <cell r="B570" t="str">
            <v>아스팔트 운반비</v>
          </cell>
          <cell r="C570" t="str">
            <v>10.5ton,10km(신탄진~현장)</v>
          </cell>
          <cell r="D570" t="str">
            <v>DM</v>
          </cell>
          <cell r="E570">
            <v>1520</v>
          </cell>
          <cell r="F570" t="str">
            <v>(87720(원/대) / 1.1(V.A.T)) / 10.5(ton/대) * 0.2ton/DM</v>
          </cell>
          <cell r="L570">
            <v>1520</v>
          </cell>
        </row>
        <row r="571">
          <cell r="A571" t="str">
            <v>제슬하역</v>
          </cell>
          <cell r="B571" t="str">
            <v>제강슬래그 하역비</v>
          </cell>
          <cell r="C571" t="str">
            <v>인력,일반하역,도착료,차급화물</v>
          </cell>
          <cell r="D571" t="str">
            <v>ton</v>
          </cell>
          <cell r="E571">
            <v>1354.33</v>
          </cell>
          <cell r="F571" t="str">
            <v>1489.76(원/대) / 1.1(V.A.T)</v>
          </cell>
          <cell r="L571">
            <v>1354.33</v>
          </cell>
        </row>
        <row r="572">
          <cell r="A572" t="str">
            <v>시멘하역</v>
          </cell>
          <cell r="B572" t="str">
            <v>시멘트 하역비</v>
          </cell>
          <cell r="C572" t="str">
            <v>인력,일반하역,도착료,차급화물</v>
          </cell>
          <cell r="D572" t="str">
            <v>대</v>
          </cell>
          <cell r="E572">
            <v>54.17</v>
          </cell>
          <cell r="F572" t="str">
            <v>1489.76(원/대) / 1.1(V.A.T) * 0.04ton/대(포)</v>
          </cell>
          <cell r="L572">
            <v>54.17</v>
          </cell>
        </row>
        <row r="573">
          <cell r="A573" t="str">
            <v>철근하역</v>
          </cell>
          <cell r="B573" t="str">
            <v>철근 하역비</v>
          </cell>
          <cell r="C573" t="str">
            <v>인력,일반하역,도착료,차급화물</v>
          </cell>
          <cell r="D573" t="str">
            <v>ton</v>
          </cell>
          <cell r="E573">
            <v>1354.33</v>
          </cell>
          <cell r="F573" t="str">
            <v>1489.76(원/대) / 1.1(V.A.T)</v>
          </cell>
          <cell r="L573">
            <v>1354.33</v>
          </cell>
        </row>
        <row r="574">
          <cell r="A574" t="str">
            <v>아팔하역</v>
          </cell>
          <cell r="B574" t="str">
            <v>아스팔트 하역비</v>
          </cell>
          <cell r="C574" t="str">
            <v>인력,일반하역,도착료,차급화물</v>
          </cell>
          <cell r="D574" t="str">
            <v>DM</v>
          </cell>
          <cell r="E574">
            <v>270.87</v>
          </cell>
          <cell r="F574" t="str">
            <v>1489.76(원/대) / 1.1(V.A.T) * 0.2ton/DM</v>
          </cell>
          <cell r="L574">
            <v>270.87</v>
          </cell>
        </row>
        <row r="575">
          <cell r="A575" t="str">
            <v>시멘상차</v>
          </cell>
          <cell r="B575" t="str">
            <v>시멘트 상차비</v>
          </cell>
          <cell r="C575" t="str">
            <v>인력,일반하역,발송료,차급화물</v>
          </cell>
          <cell r="D575" t="str">
            <v>대</v>
          </cell>
          <cell r="E575">
            <v>59.72</v>
          </cell>
          <cell r="F575" t="str">
            <v>1642.39(원/대) / 1.1(V.A.T) * 0.04ton/대(포)</v>
          </cell>
          <cell r="L575">
            <v>59.72</v>
          </cell>
        </row>
        <row r="576">
          <cell r="A576" t="str">
            <v>철근상차</v>
          </cell>
          <cell r="B576" t="str">
            <v>철근 상차비</v>
          </cell>
          <cell r="C576" t="str">
            <v>인력,일반하역,발송료,차급화물</v>
          </cell>
          <cell r="D576" t="str">
            <v>ton</v>
          </cell>
          <cell r="E576">
            <v>1493.08</v>
          </cell>
          <cell r="F576" t="str">
            <v>1642.39(원/대) / 1.1(V.A.T)</v>
          </cell>
          <cell r="L576">
            <v>1493.08</v>
          </cell>
        </row>
        <row r="577">
          <cell r="A577" t="str">
            <v>아팔상차</v>
          </cell>
          <cell r="B577" t="str">
            <v>아스팔트 상차비</v>
          </cell>
          <cell r="C577" t="str">
            <v>인력,일반하역,발송료,차급화물</v>
          </cell>
          <cell r="D577" t="str">
            <v>DM</v>
          </cell>
          <cell r="E577">
            <v>298.62</v>
          </cell>
          <cell r="F577" t="str">
            <v>1642.39(원/대) / 1.1(V.A.T) * 0.2ton/DM</v>
          </cell>
          <cell r="L577">
            <v>298.62</v>
          </cell>
        </row>
        <row r="578">
          <cell r="A578" t="str">
            <v>이철13</v>
          </cell>
          <cell r="B578" t="str">
            <v>이형철근</v>
          </cell>
          <cell r="C578" t="str">
            <v>13㎜</v>
          </cell>
          <cell r="D578" t="str">
            <v>kg</v>
          </cell>
          <cell r="E578">
            <v>258</v>
          </cell>
          <cell r="G578">
            <v>258</v>
          </cell>
          <cell r="I578">
            <v>315</v>
          </cell>
          <cell r="K578">
            <v>295</v>
          </cell>
          <cell r="O578" t="str">
            <v>0.995kg/m</v>
          </cell>
        </row>
        <row r="579">
          <cell r="A579" t="str">
            <v>이철13t</v>
          </cell>
          <cell r="B579" t="str">
            <v>이형철근</v>
          </cell>
          <cell r="C579" t="str">
            <v>13㎜</v>
          </cell>
          <cell r="D579" t="str">
            <v>ton</v>
          </cell>
          <cell r="E579">
            <v>258881</v>
          </cell>
          <cell r="F579">
            <v>85</v>
          </cell>
          <cell r="G579">
            <v>258881</v>
          </cell>
          <cell r="H579">
            <v>43</v>
          </cell>
          <cell r="I579">
            <v>315000</v>
          </cell>
          <cell r="J579">
            <v>42</v>
          </cell>
          <cell r="K579">
            <v>295000</v>
          </cell>
        </row>
        <row r="580">
          <cell r="A580" t="str">
            <v>이철16</v>
          </cell>
          <cell r="B580" t="str">
            <v>이형철근</v>
          </cell>
          <cell r="C580" t="str">
            <v>16㎜</v>
          </cell>
          <cell r="D580" t="str">
            <v>kg</v>
          </cell>
          <cell r="E580">
            <v>254</v>
          </cell>
          <cell r="G580">
            <v>254</v>
          </cell>
          <cell r="I580">
            <v>310</v>
          </cell>
          <cell r="K580">
            <v>290</v>
          </cell>
          <cell r="O580" t="str">
            <v>1.56kg/m</v>
          </cell>
        </row>
        <row r="581">
          <cell r="A581" t="str">
            <v>이철16t</v>
          </cell>
          <cell r="B581" t="str">
            <v>이형철근</v>
          </cell>
          <cell r="C581" t="str">
            <v>16㎜</v>
          </cell>
          <cell r="D581" t="str">
            <v>ton</v>
          </cell>
          <cell r="E581">
            <v>254336</v>
          </cell>
          <cell r="F581">
            <v>85</v>
          </cell>
          <cell r="G581">
            <v>254336</v>
          </cell>
          <cell r="H581">
            <v>43</v>
          </cell>
          <cell r="I581">
            <v>310000</v>
          </cell>
          <cell r="J581">
            <v>42</v>
          </cell>
          <cell r="K581">
            <v>290000</v>
          </cell>
        </row>
        <row r="582">
          <cell r="A582" t="str">
            <v>이철29</v>
          </cell>
          <cell r="B582" t="str">
            <v>이형철근</v>
          </cell>
          <cell r="C582" t="str">
            <v>29㎜</v>
          </cell>
          <cell r="D582" t="str">
            <v>kg</v>
          </cell>
          <cell r="E582">
            <v>254</v>
          </cell>
          <cell r="G582">
            <v>254</v>
          </cell>
          <cell r="I582">
            <v>310</v>
          </cell>
          <cell r="K582">
            <v>290</v>
          </cell>
          <cell r="O582" t="str">
            <v>0.995kg/m</v>
          </cell>
        </row>
        <row r="583">
          <cell r="A583" t="str">
            <v>이철29t</v>
          </cell>
          <cell r="B583" t="str">
            <v>이형철근</v>
          </cell>
          <cell r="C583" t="str">
            <v>29㎜</v>
          </cell>
          <cell r="D583" t="str">
            <v>ton</v>
          </cell>
          <cell r="E583">
            <v>254336</v>
          </cell>
          <cell r="F583">
            <v>85</v>
          </cell>
          <cell r="G583">
            <v>254336</v>
          </cell>
          <cell r="H583">
            <v>43</v>
          </cell>
          <cell r="I583">
            <v>310000</v>
          </cell>
          <cell r="J583">
            <v>42</v>
          </cell>
          <cell r="K583">
            <v>290000</v>
          </cell>
        </row>
        <row r="584">
          <cell r="A584" t="str">
            <v>철선#8</v>
          </cell>
          <cell r="B584" t="str">
            <v>철선</v>
          </cell>
          <cell r="C584" t="str">
            <v>#8</v>
          </cell>
          <cell r="D584" t="str">
            <v>kg</v>
          </cell>
          <cell r="E584">
            <v>520</v>
          </cell>
          <cell r="H584">
            <v>66</v>
          </cell>
          <cell r="I584">
            <v>530</v>
          </cell>
          <cell r="J584">
            <v>70</v>
          </cell>
          <cell r="K584">
            <v>520</v>
          </cell>
        </row>
        <row r="585">
          <cell r="A585" t="str">
            <v>충진..</v>
          </cell>
          <cell r="B585" t="str">
            <v>충진제</v>
          </cell>
          <cell r="D585" t="str">
            <v>kg</v>
          </cell>
          <cell r="E585">
            <v>8650</v>
          </cell>
          <cell r="H585">
            <v>334</v>
          </cell>
          <cell r="I585">
            <v>9800</v>
          </cell>
          <cell r="J585">
            <v>276</v>
          </cell>
          <cell r="K585">
            <v>8650</v>
          </cell>
        </row>
        <row r="586">
          <cell r="A586" t="str">
            <v>취볼18</v>
          </cell>
          <cell r="B586" t="str">
            <v>취부볼트</v>
          </cell>
          <cell r="C586" t="str">
            <v>Φ18*180</v>
          </cell>
          <cell r="D586" t="str">
            <v>조</v>
          </cell>
          <cell r="E586">
            <v>1000</v>
          </cell>
          <cell r="H586">
            <v>170</v>
          </cell>
          <cell r="I586">
            <v>1600</v>
          </cell>
          <cell r="J586">
            <v>173</v>
          </cell>
          <cell r="K586">
            <v>1000</v>
          </cell>
        </row>
        <row r="587">
          <cell r="A587" t="str">
            <v>치즐07</v>
          </cell>
          <cell r="B587" t="str">
            <v>치즐</v>
          </cell>
          <cell r="C587" t="str">
            <v>0.7</v>
          </cell>
          <cell r="D587" t="str">
            <v>본</v>
          </cell>
          <cell r="E587">
            <v>78000</v>
          </cell>
          <cell r="H587">
            <v>996</v>
          </cell>
          <cell r="I587">
            <v>78000</v>
          </cell>
        </row>
        <row r="588">
          <cell r="A588" t="str">
            <v>판재외송</v>
          </cell>
          <cell r="B588" t="str">
            <v>판재</v>
          </cell>
          <cell r="C588" t="str">
            <v>외송</v>
          </cell>
          <cell r="D588" t="str">
            <v>㎥</v>
          </cell>
          <cell r="E588">
            <v>329341</v>
          </cell>
          <cell r="H588">
            <v>139</v>
          </cell>
          <cell r="I588">
            <v>329341</v>
          </cell>
          <cell r="J588">
            <v>107</v>
          </cell>
          <cell r="K588">
            <v>359281</v>
          </cell>
        </row>
        <row r="589">
          <cell r="A589" t="str">
            <v>잔디0303</v>
          </cell>
          <cell r="B589" t="str">
            <v>잔디</v>
          </cell>
          <cell r="C589" t="str">
            <v>0.3*0.3*0.03</v>
          </cell>
          <cell r="D589" t="str">
            <v>매</v>
          </cell>
          <cell r="E589">
            <v>270</v>
          </cell>
          <cell r="F589">
            <v>509</v>
          </cell>
          <cell r="G589">
            <v>270</v>
          </cell>
        </row>
        <row r="590">
          <cell r="A590" t="str">
            <v>폭약하마</v>
          </cell>
          <cell r="B590" t="str">
            <v>폭약</v>
          </cell>
          <cell r="C590" t="str">
            <v>하이마이트5500,25mm</v>
          </cell>
          <cell r="D590" t="str">
            <v>kg</v>
          </cell>
          <cell r="E590">
            <v>2000</v>
          </cell>
          <cell r="F590">
            <v>312</v>
          </cell>
          <cell r="G590">
            <v>2000</v>
          </cell>
          <cell r="H590">
            <v>223</v>
          </cell>
          <cell r="I590">
            <v>2000</v>
          </cell>
        </row>
        <row r="591">
          <cell r="A591" t="str">
            <v>프이KS</v>
          </cell>
          <cell r="B591" t="str">
            <v>프라이머</v>
          </cell>
          <cell r="C591" t="str">
            <v>KSM2270</v>
          </cell>
          <cell r="D591" t="str">
            <v>ℓ</v>
          </cell>
          <cell r="E591">
            <v>1372</v>
          </cell>
          <cell r="H591">
            <v>175</v>
          </cell>
          <cell r="I591">
            <v>1372</v>
          </cell>
          <cell r="J591">
            <v>179</v>
          </cell>
          <cell r="K591">
            <v>2080</v>
          </cell>
        </row>
        <row r="592">
          <cell r="A592" t="str">
            <v>프가..</v>
          </cell>
          <cell r="B592" t="str">
            <v>프로판가스</v>
          </cell>
          <cell r="D592" t="str">
            <v>kg</v>
          </cell>
          <cell r="E592">
            <v>613</v>
          </cell>
          <cell r="H592">
            <v>1161</v>
          </cell>
          <cell r="I592">
            <v>613</v>
          </cell>
          <cell r="J592">
            <v>1042</v>
          </cell>
          <cell r="K592">
            <v>613</v>
          </cell>
        </row>
        <row r="593">
          <cell r="A593" t="str">
            <v>합판12</v>
          </cell>
          <cell r="B593" t="str">
            <v>합판</v>
          </cell>
          <cell r="C593" t="str">
            <v>12.0㎜,내수</v>
          </cell>
          <cell r="D593" t="str">
            <v>㎡</v>
          </cell>
          <cell r="E593">
            <v>5464</v>
          </cell>
          <cell r="F593">
            <v>328</v>
          </cell>
          <cell r="G593">
            <v>5464</v>
          </cell>
          <cell r="H593">
            <v>464</v>
          </cell>
          <cell r="I593">
            <v>6317</v>
          </cell>
          <cell r="J593">
            <v>353</v>
          </cell>
          <cell r="K593">
            <v>5839</v>
          </cell>
        </row>
        <row r="594">
          <cell r="A594" t="str">
            <v>GEOC</v>
          </cell>
          <cell r="B594" t="str">
            <v>Geo-Composite</v>
          </cell>
          <cell r="D594" t="str">
            <v>㎡</v>
          </cell>
          <cell r="E594">
            <v>11000</v>
          </cell>
          <cell r="I594">
            <v>11000</v>
          </cell>
        </row>
        <row r="595">
          <cell r="A595" t="str">
            <v>GEOC부</v>
          </cell>
          <cell r="B595" t="str">
            <v>Geo-Composite</v>
          </cell>
          <cell r="C595" t="str">
            <v>(VAT포함)</v>
          </cell>
          <cell r="D595" t="str">
            <v>㎡</v>
          </cell>
          <cell r="E595">
            <v>12100.000000000002</v>
          </cell>
          <cell r="I595">
            <v>12100.000000000002</v>
          </cell>
        </row>
        <row r="596">
          <cell r="A596" t="str">
            <v>나로06</v>
          </cell>
          <cell r="B596" t="str">
            <v>P.P 로프</v>
          </cell>
          <cell r="C596" t="str">
            <v>Φ6mm*3.5kg*200m</v>
          </cell>
          <cell r="D596" t="str">
            <v>m</v>
          </cell>
          <cell r="E596">
            <v>29</v>
          </cell>
          <cell r="H596">
            <v>1150</v>
          </cell>
          <cell r="I596">
            <v>136.5</v>
          </cell>
          <cell r="J596">
            <v>116</v>
          </cell>
          <cell r="K596">
            <v>29</v>
          </cell>
        </row>
        <row r="597">
          <cell r="A597" t="str">
            <v>U측74</v>
          </cell>
          <cell r="B597" t="str">
            <v>U형 측구</v>
          </cell>
          <cell r="C597" t="str">
            <v>H700*B400</v>
          </cell>
          <cell r="D597" t="str">
            <v>개</v>
          </cell>
          <cell r="E597">
            <v>62200</v>
          </cell>
          <cell r="H597">
            <v>217</v>
          </cell>
          <cell r="I597">
            <v>62200</v>
          </cell>
        </row>
        <row r="598">
          <cell r="A598" t="str">
            <v>U측33</v>
          </cell>
          <cell r="B598" t="str">
            <v>U형 측구</v>
          </cell>
          <cell r="C598" t="str">
            <v>H300*B300</v>
          </cell>
          <cell r="D598" t="str">
            <v>개</v>
          </cell>
          <cell r="E598">
            <v>21000</v>
          </cell>
          <cell r="H598">
            <v>217</v>
          </cell>
          <cell r="I598">
            <v>21000</v>
          </cell>
        </row>
        <row r="599">
          <cell r="A599" t="str">
            <v>VR관03</v>
          </cell>
          <cell r="B599" t="str">
            <v>V.R관(진동 및 전압철근콘크리트관)</v>
          </cell>
          <cell r="C599" t="str">
            <v>D300</v>
          </cell>
          <cell r="D599" t="str">
            <v>본</v>
          </cell>
          <cell r="E599">
            <v>31700</v>
          </cell>
          <cell r="H599">
            <v>205</v>
          </cell>
          <cell r="I599">
            <v>31700</v>
          </cell>
          <cell r="J599">
            <v>172</v>
          </cell>
          <cell r="K599">
            <v>31710</v>
          </cell>
        </row>
        <row r="600">
          <cell r="A600" t="str">
            <v>VR관04</v>
          </cell>
          <cell r="B600" t="str">
            <v>V.R관(진동 및 전압철근콘크리트관)</v>
          </cell>
          <cell r="C600" t="str">
            <v>D450</v>
          </cell>
          <cell r="D600" t="str">
            <v>본</v>
          </cell>
          <cell r="E600">
            <v>39425</v>
          </cell>
          <cell r="H600">
            <v>205</v>
          </cell>
          <cell r="I600">
            <v>39425</v>
          </cell>
          <cell r="J600">
            <v>172</v>
          </cell>
          <cell r="K600">
            <v>39430</v>
          </cell>
        </row>
        <row r="601">
          <cell r="A601" t="str">
            <v>VR관06</v>
          </cell>
          <cell r="B601" t="str">
            <v>V.R관(진동 및 전압철근콘크리트관)</v>
          </cell>
          <cell r="C601" t="str">
            <v>D600</v>
          </cell>
          <cell r="D601" t="str">
            <v>본</v>
          </cell>
          <cell r="E601">
            <v>58840</v>
          </cell>
          <cell r="H601">
            <v>205</v>
          </cell>
          <cell r="I601">
            <v>58850</v>
          </cell>
          <cell r="J601">
            <v>172</v>
          </cell>
          <cell r="K601">
            <v>58840</v>
          </cell>
        </row>
        <row r="602">
          <cell r="A602" t="str">
            <v>VR관09</v>
          </cell>
          <cell r="B602" t="str">
            <v>V.R관(진동 및 전압철근콘크리트관)</v>
          </cell>
          <cell r="C602" t="str">
            <v>D900</v>
          </cell>
          <cell r="D602" t="str">
            <v>본</v>
          </cell>
          <cell r="E602">
            <v>131400</v>
          </cell>
          <cell r="H602">
            <v>205</v>
          </cell>
          <cell r="I602">
            <v>131400</v>
          </cell>
          <cell r="J602">
            <v>172</v>
          </cell>
          <cell r="K602">
            <v>131400</v>
          </cell>
        </row>
        <row r="603">
          <cell r="A603" t="str">
            <v>VR링06</v>
          </cell>
          <cell r="B603" t="str">
            <v>V.R관 고무링</v>
          </cell>
          <cell r="C603" t="str">
            <v>D600</v>
          </cell>
          <cell r="D603" t="str">
            <v>본</v>
          </cell>
          <cell r="E603">
            <v>3800</v>
          </cell>
          <cell r="H603">
            <v>204</v>
          </cell>
          <cell r="I603">
            <v>4480</v>
          </cell>
          <cell r="J603">
            <v>173</v>
          </cell>
          <cell r="K603">
            <v>3800</v>
          </cell>
        </row>
        <row r="604">
          <cell r="A604" t="str">
            <v>VR링09</v>
          </cell>
          <cell r="B604" t="str">
            <v>V.R관 고무링</v>
          </cell>
          <cell r="C604" t="str">
            <v>D900</v>
          </cell>
          <cell r="D604" t="str">
            <v>본</v>
          </cell>
          <cell r="E604">
            <v>7200</v>
          </cell>
          <cell r="H604">
            <v>205</v>
          </cell>
          <cell r="I604">
            <v>7940</v>
          </cell>
          <cell r="J604">
            <v>173</v>
          </cell>
          <cell r="K604">
            <v>7200</v>
          </cell>
        </row>
        <row r="605">
          <cell r="A605" t="str">
            <v>철콘관33</v>
          </cell>
          <cell r="B605" t="str">
            <v>철근콘크리트 수로관</v>
          </cell>
          <cell r="C605" t="str">
            <v>소켓식,300*300*50*2000</v>
          </cell>
          <cell r="D605" t="str">
            <v>본</v>
          </cell>
          <cell r="E605">
            <v>25727</v>
          </cell>
          <cell r="F605">
            <v>121</v>
          </cell>
          <cell r="G605">
            <v>25727</v>
          </cell>
          <cell r="H605">
            <v>218</v>
          </cell>
          <cell r="I605">
            <v>32800</v>
          </cell>
          <cell r="J605">
            <v>184</v>
          </cell>
          <cell r="K605">
            <v>35000</v>
          </cell>
          <cell r="P605" t="str">
            <v>280kg/본(2m)</v>
          </cell>
          <cell r="Q605" t="str">
            <v>조치원</v>
          </cell>
        </row>
        <row r="606">
          <cell r="A606" t="str">
            <v>철콘관54</v>
          </cell>
          <cell r="B606" t="str">
            <v>철근콘크리트 수로관</v>
          </cell>
          <cell r="C606" t="str">
            <v>소켓식,500*400*60*2000</v>
          </cell>
          <cell r="D606" t="str">
            <v>본</v>
          </cell>
          <cell r="E606">
            <v>36727</v>
          </cell>
          <cell r="F606">
            <v>121</v>
          </cell>
          <cell r="G606">
            <v>36727</v>
          </cell>
          <cell r="H606">
            <v>218</v>
          </cell>
          <cell r="I606">
            <v>49400</v>
          </cell>
          <cell r="J606">
            <v>184</v>
          </cell>
          <cell r="K606">
            <v>52000</v>
          </cell>
          <cell r="P606" t="str">
            <v>434kg/본(2m)</v>
          </cell>
        </row>
        <row r="607">
          <cell r="A607" t="str">
            <v>철콘관55</v>
          </cell>
          <cell r="B607" t="str">
            <v>철근콘크리트 수로관</v>
          </cell>
          <cell r="C607" t="str">
            <v>소켓식,500*500*65*2000</v>
          </cell>
          <cell r="D607" t="str">
            <v>본</v>
          </cell>
          <cell r="E607">
            <v>45454</v>
          </cell>
          <cell r="F607">
            <v>121</v>
          </cell>
          <cell r="G607">
            <v>45454</v>
          </cell>
          <cell r="H607">
            <v>218</v>
          </cell>
          <cell r="I607">
            <v>63400</v>
          </cell>
          <cell r="J607">
            <v>184</v>
          </cell>
          <cell r="K607">
            <v>67000</v>
          </cell>
          <cell r="P607" t="str">
            <v>570kg/본(2m)</v>
          </cell>
        </row>
        <row r="608">
          <cell r="A608" t="str">
            <v>철콘관66</v>
          </cell>
          <cell r="B608" t="str">
            <v>철근콘크리트 수로관</v>
          </cell>
          <cell r="C608" t="str">
            <v>소켓식,600*600*75*2000</v>
          </cell>
          <cell r="D608" t="str">
            <v>본</v>
          </cell>
          <cell r="E608">
            <v>61636</v>
          </cell>
          <cell r="F608">
            <v>121</v>
          </cell>
          <cell r="G608">
            <v>61636</v>
          </cell>
          <cell r="H608">
            <v>218</v>
          </cell>
          <cell r="I608">
            <v>84000</v>
          </cell>
          <cell r="J608">
            <v>184</v>
          </cell>
          <cell r="K608">
            <v>89000</v>
          </cell>
          <cell r="P608" t="str">
            <v>755kg/본(2m)</v>
          </cell>
        </row>
        <row r="609">
          <cell r="A609" t="str">
            <v>철콘관87</v>
          </cell>
          <cell r="B609" t="str">
            <v>철근콘크리트 수로관</v>
          </cell>
          <cell r="C609" t="str">
            <v>소켓식,800*700*80*2000</v>
          </cell>
          <cell r="D609" t="str">
            <v>본</v>
          </cell>
          <cell r="E609">
            <v>82090</v>
          </cell>
          <cell r="F609">
            <v>121</v>
          </cell>
          <cell r="G609">
            <v>82090</v>
          </cell>
          <cell r="H609">
            <v>218</v>
          </cell>
          <cell r="I609">
            <v>110000</v>
          </cell>
          <cell r="J609">
            <v>184</v>
          </cell>
          <cell r="K609">
            <v>117000</v>
          </cell>
          <cell r="P609" t="str">
            <v>990kg/본(2m)</v>
          </cell>
        </row>
        <row r="610">
          <cell r="A610" t="str">
            <v>철콘관1010</v>
          </cell>
          <cell r="B610" t="str">
            <v>철근콘크리트 수로관</v>
          </cell>
          <cell r="C610" t="str">
            <v>소켓식,1000*1000*90*2000</v>
          </cell>
          <cell r="D610" t="str">
            <v>본</v>
          </cell>
          <cell r="E610">
            <v>166600</v>
          </cell>
          <cell r="H610">
            <v>218</v>
          </cell>
          <cell r="I610">
            <v>166600</v>
          </cell>
          <cell r="J610">
            <v>184</v>
          </cell>
          <cell r="K610">
            <v>176000</v>
          </cell>
          <cell r="P610" t="str">
            <v>1500kg/본(2m)</v>
          </cell>
        </row>
        <row r="611">
          <cell r="A611" t="str">
            <v>P유30</v>
          </cell>
          <cell r="B611" t="str">
            <v>MDPE 반유공관</v>
          </cell>
          <cell r="C611" t="str">
            <v>300A</v>
          </cell>
          <cell r="D611" t="str">
            <v>본(6m)</v>
          </cell>
          <cell r="E611">
            <v>311460</v>
          </cell>
          <cell r="H611">
            <v>551</v>
          </cell>
          <cell r="I611">
            <v>311460</v>
          </cell>
          <cell r="J611">
            <v>475</v>
          </cell>
          <cell r="K611">
            <v>311460</v>
          </cell>
        </row>
        <row r="612">
          <cell r="A612" t="str">
            <v>P유30부</v>
          </cell>
          <cell r="B612" t="str">
            <v>MDPE 반유공관</v>
          </cell>
          <cell r="C612" t="str">
            <v>300A(VAT포함)</v>
          </cell>
          <cell r="D612" t="str">
            <v>본(6m)</v>
          </cell>
          <cell r="E612">
            <v>342606</v>
          </cell>
          <cell r="H612">
            <v>551</v>
          </cell>
          <cell r="I612">
            <v>342606</v>
          </cell>
          <cell r="J612">
            <v>475</v>
          </cell>
          <cell r="K612">
            <v>342606</v>
          </cell>
        </row>
        <row r="613">
          <cell r="A613" t="str">
            <v>P무30</v>
          </cell>
          <cell r="B613" t="str">
            <v>MDPE 무공관</v>
          </cell>
          <cell r="C613" t="str">
            <v>300A</v>
          </cell>
          <cell r="D613" t="str">
            <v>본(6m)</v>
          </cell>
          <cell r="E613">
            <v>311460</v>
          </cell>
          <cell r="H613">
            <v>551</v>
          </cell>
          <cell r="I613">
            <v>311460</v>
          </cell>
          <cell r="J613">
            <v>475</v>
          </cell>
          <cell r="K613">
            <v>311460</v>
          </cell>
        </row>
        <row r="614">
          <cell r="A614" t="str">
            <v>P무30부</v>
          </cell>
          <cell r="B614" t="str">
            <v>MDPE 무공관</v>
          </cell>
          <cell r="C614" t="str">
            <v>300A(VAT포함)</v>
          </cell>
          <cell r="D614" t="str">
            <v>본(6m)</v>
          </cell>
          <cell r="E614">
            <v>342606</v>
          </cell>
          <cell r="H614">
            <v>551</v>
          </cell>
          <cell r="I614">
            <v>342606</v>
          </cell>
          <cell r="J614">
            <v>475</v>
          </cell>
          <cell r="K614">
            <v>342606</v>
          </cell>
        </row>
        <row r="615">
          <cell r="A615" t="str">
            <v>M유20</v>
          </cell>
          <cell r="B615" t="str">
            <v>MDPE 유공관</v>
          </cell>
          <cell r="C615" t="str">
            <v>200A</v>
          </cell>
          <cell r="D615" t="str">
            <v>본(6m)</v>
          </cell>
          <cell r="E615">
            <v>149400</v>
          </cell>
          <cell r="H615">
            <v>551</v>
          </cell>
          <cell r="I615">
            <v>149400</v>
          </cell>
          <cell r="J615">
            <v>475</v>
          </cell>
          <cell r="K615">
            <v>149400</v>
          </cell>
        </row>
        <row r="616">
          <cell r="A616" t="str">
            <v>M유20부</v>
          </cell>
          <cell r="B616" t="str">
            <v>MDPE 유공관</v>
          </cell>
          <cell r="C616" t="str">
            <v>200A(VAT포함)</v>
          </cell>
          <cell r="D616" t="str">
            <v>본(6m)</v>
          </cell>
          <cell r="E616">
            <v>164340</v>
          </cell>
          <cell r="H616">
            <v>551</v>
          </cell>
          <cell r="I616">
            <v>164340</v>
          </cell>
          <cell r="J616">
            <v>475</v>
          </cell>
          <cell r="K616">
            <v>164340</v>
          </cell>
        </row>
        <row r="617">
          <cell r="A617" t="str">
            <v>P무15</v>
          </cell>
          <cell r="B617" t="str">
            <v>MDPE 무공관</v>
          </cell>
          <cell r="C617" t="str">
            <v>150A</v>
          </cell>
          <cell r="D617" t="str">
            <v>본(6m)</v>
          </cell>
          <cell r="E617">
            <v>88680</v>
          </cell>
          <cell r="H617">
            <v>551</v>
          </cell>
          <cell r="I617">
            <v>88680</v>
          </cell>
          <cell r="J617">
            <v>475</v>
          </cell>
          <cell r="K617">
            <v>88680</v>
          </cell>
        </row>
        <row r="618">
          <cell r="A618" t="str">
            <v>P무15부</v>
          </cell>
          <cell r="B618" t="str">
            <v>MDPE 무공관</v>
          </cell>
          <cell r="C618" t="str">
            <v>150A(VAT포함)</v>
          </cell>
          <cell r="D618" t="str">
            <v>본(6m)</v>
          </cell>
          <cell r="E618">
            <v>97548.000000000015</v>
          </cell>
          <cell r="H618">
            <v>551</v>
          </cell>
          <cell r="I618">
            <v>97548.000000000015</v>
          </cell>
          <cell r="J618">
            <v>475</v>
          </cell>
          <cell r="K618">
            <v>97548.000000000015</v>
          </cell>
        </row>
        <row r="619">
          <cell r="A619" t="str">
            <v>PVC관50</v>
          </cell>
          <cell r="B619" t="str">
            <v>PVC관</v>
          </cell>
          <cell r="C619" t="str">
            <v>Φ50</v>
          </cell>
          <cell r="D619" t="str">
            <v>m</v>
          </cell>
          <cell r="E619">
            <v>6210</v>
          </cell>
          <cell r="H619">
            <v>527</v>
          </cell>
          <cell r="I619">
            <v>6210</v>
          </cell>
          <cell r="J619">
            <v>469</v>
          </cell>
          <cell r="K619">
            <v>6730</v>
          </cell>
        </row>
        <row r="620">
          <cell r="A620" t="str">
            <v>함수시험</v>
          </cell>
          <cell r="B620" t="str">
            <v>함수량시험</v>
          </cell>
          <cell r="D620" t="str">
            <v>회</v>
          </cell>
          <cell r="E620">
            <v>9100</v>
          </cell>
          <cell r="L620">
            <v>9100</v>
          </cell>
          <cell r="O620" t="str">
            <v>대전광역시 '99 건설공사 설계지침</v>
          </cell>
        </row>
        <row r="621">
          <cell r="A621" t="str">
            <v>입도시험</v>
          </cell>
          <cell r="B621" t="str">
            <v>입도시험(토공)</v>
          </cell>
          <cell r="D621" t="str">
            <v>회</v>
          </cell>
          <cell r="E621">
            <v>131400</v>
          </cell>
          <cell r="L621">
            <v>131400</v>
          </cell>
          <cell r="O621" t="str">
            <v>대전광역시 '99 건설공사 설계지침</v>
          </cell>
        </row>
        <row r="622">
          <cell r="A622" t="str">
            <v>입도시험포</v>
          </cell>
          <cell r="B622" t="str">
            <v>입도시험(포장)</v>
          </cell>
          <cell r="D622" t="str">
            <v>회</v>
          </cell>
          <cell r="E622">
            <v>18400</v>
          </cell>
          <cell r="L622">
            <v>18400</v>
          </cell>
          <cell r="O622" t="str">
            <v>대전광역시 '99 건설공사 설계지침</v>
          </cell>
        </row>
        <row r="623">
          <cell r="A623" t="str">
            <v>액성시험</v>
          </cell>
          <cell r="B623" t="str">
            <v>액성한계시험</v>
          </cell>
          <cell r="D623" t="str">
            <v>회</v>
          </cell>
          <cell r="E623">
            <v>37600</v>
          </cell>
          <cell r="L623">
            <v>37600</v>
          </cell>
          <cell r="O623" t="str">
            <v>대전광역시 '99 건설공사 설계지침</v>
          </cell>
        </row>
        <row r="624">
          <cell r="A624" t="str">
            <v>소성시험</v>
          </cell>
          <cell r="B624" t="str">
            <v>소성한계시험</v>
          </cell>
          <cell r="D624" t="str">
            <v>회</v>
          </cell>
          <cell r="E624">
            <v>28400</v>
          </cell>
          <cell r="L624">
            <v>28400</v>
          </cell>
          <cell r="O624" t="str">
            <v>대전광역시 '99 건설공사 설계지침</v>
          </cell>
        </row>
        <row r="625">
          <cell r="A625" t="str">
            <v>비중시험</v>
          </cell>
          <cell r="B625" t="str">
            <v>비중시험</v>
          </cell>
          <cell r="D625" t="str">
            <v>회</v>
          </cell>
          <cell r="E625">
            <v>23300</v>
          </cell>
          <cell r="L625">
            <v>23300</v>
          </cell>
          <cell r="O625" t="str">
            <v>대전광역시 '99 건설공사 설계지침</v>
          </cell>
        </row>
        <row r="626">
          <cell r="A626" t="str">
            <v>다짐시험</v>
          </cell>
          <cell r="B626" t="str">
            <v>다짐시험</v>
          </cell>
          <cell r="C626" t="str">
            <v>토질변화시</v>
          </cell>
          <cell r="D626" t="str">
            <v>회</v>
          </cell>
          <cell r="E626">
            <v>104800</v>
          </cell>
          <cell r="L626">
            <v>104800</v>
          </cell>
          <cell r="O626" t="str">
            <v>대전광역시 '99 건설공사 설계지침</v>
          </cell>
        </row>
        <row r="627">
          <cell r="A627" t="str">
            <v>실CB시험</v>
          </cell>
          <cell r="B627" t="str">
            <v>실내CBR시험</v>
          </cell>
          <cell r="D627" t="str">
            <v>회</v>
          </cell>
          <cell r="E627">
            <v>191400</v>
          </cell>
          <cell r="L627">
            <v>191400</v>
          </cell>
          <cell r="O627" t="str">
            <v>대전광역시 '99 건설공사 설계지침</v>
          </cell>
        </row>
        <row r="628">
          <cell r="A628" t="str">
            <v>체가시험</v>
          </cell>
          <cell r="B628" t="str">
            <v>체가름시험</v>
          </cell>
          <cell r="D628" t="str">
            <v>회</v>
          </cell>
          <cell r="E628">
            <v>25300</v>
          </cell>
          <cell r="L628">
            <v>25300</v>
          </cell>
          <cell r="O628" t="str">
            <v>대전광역시 '99 건설공사 설계지침</v>
          </cell>
        </row>
        <row r="629">
          <cell r="A629" t="str">
            <v>20통시험</v>
          </cell>
          <cell r="B629" t="str">
            <v>200번째통과량시험</v>
          </cell>
          <cell r="D629" t="str">
            <v>회</v>
          </cell>
          <cell r="E629">
            <v>21900</v>
          </cell>
          <cell r="L629">
            <v>21900</v>
          </cell>
          <cell r="O629" t="str">
            <v>대전광역시 '99 건설공사 설계지침</v>
          </cell>
        </row>
        <row r="630">
          <cell r="A630" t="str">
            <v>비흡시험</v>
          </cell>
          <cell r="B630" t="str">
            <v>비중 및 흡수율시험</v>
          </cell>
          <cell r="D630" t="str">
            <v>회</v>
          </cell>
          <cell r="E630">
            <v>25200</v>
          </cell>
          <cell r="L630">
            <v>25200</v>
          </cell>
          <cell r="O630" t="str">
            <v>대전광역시 '99 건설공사 설계지침</v>
          </cell>
        </row>
        <row r="631">
          <cell r="A631" t="str">
            <v>마모시험</v>
          </cell>
          <cell r="B631" t="str">
            <v>마모시험</v>
          </cell>
          <cell r="D631" t="str">
            <v>회</v>
          </cell>
          <cell r="E631">
            <v>27800</v>
          </cell>
          <cell r="L631">
            <v>27800</v>
          </cell>
          <cell r="O631" t="str">
            <v>대전광역시 '99 건설공사 설계지침</v>
          </cell>
        </row>
        <row r="632">
          <cell r="A632" t="str">
            <v>현밀시험</v>
          </cell>
          <cell r="B632" t="str">
            <v>현장밀도시험</v>
          </cell>
          <cell r="D632" t="str">
            <v>회</v>
          </cell>
          <cell r="E632">
            <v>91900</v>
          </cell>
          <cell r="L632">
            <v>91900</v>
          </cell>
          <cell r="O632" t="str">
            <v>대전광역시 '99 건설공사 설계지침</v>
          </cell>
        </row>
        <row r="633">
          <cell r="A633" t="str">
            <v>평재시험</v>
          </cell>
          <cell r="B633" t="str">
            <v>평판재하시험</v>
          </cell>
          <cell r="D633" t="str">
            <v>회</v>
          </cell>
          <cell r="E633">
            <v>147200</v>
          </cell>
          <cell r="L633">
            <v>147200</v>
          </cell>
          <cell r="O633" t="str">
            <v>대전광역시 '99 건설공사 설계지침</v>
          </cell>
        </row>
        <row r="634">
          <cell r="A634" t="str">
            <v>압강시험</v>
          </cell>
          <cell r="B634" t="str">
            <v>압축강도시험</v>
          </cell>
          <cell r="D634" t="str">
            <v>회</v>
          </cell>
          <cell r="E634">
            <v>17500</v>
          </cell>
          <cell r="L634">
            <v>17500</v>
          </cell>
          <cell r="O634" t="str">
            <v>대전광역시 '99 건설공사 설계지침</v>
          </cell>
        </row>
        <row r="635">
          <cell r="A635" t="str">
            <v>슬럼시험</v>
          </cell>
          <cell r="B635" t="str">
            <v>슬럼프시험</v>
          </cell>
          <cell r="D635" t="str">
            <v>회</v>
          </cell>
          <cell r="E635">
            <v>100</v>
          </cell>
          <cell r="L635">
            <v>100</v>
          </cell>
          <cell r="O635" t="str">
            <v>대전광역시 '99 건설공사 설계지침</v>
          </cell>
        </row>
        <row r="636">
          <cell r="A636" t="str">
            <v>씻분시험</v>
          </cell>
          <cell r="B636" t="str">
            <v>씻기분석시험</v>
          </cell>
          <cell r="C636" t="str">
            <v>배합별</v>
          </cell>
          <cell r="D636" t="str">
            <v>회</v>
          </cell>
          <cell r="E636">
            <v>938.61</v>
          </cell>
          <cell r="L636">
            <v>938.61</v>
          </cell>
          <cell r="O636" t="str">
            <v>대전광역시 '99 건설공사 설계지침</v>
          </cell>
        </row>
        <row r="637">
          <cell r="A637" t="str">
            <v>실다시험</v>
          </cell>
          <cell r="B637" t="str">
            <v>실내다짐시험</v>
          </cell>
          <cell r="C637" t="str">
            <v>재질</v>
          </cell>
          <cell r="D637" t="str">
            <v>회</v>
          </cell>
          <cell r="E637">
            <v>104800</v>
          </cell>
          <cell r="L637">
            <v>104800</v>
          </cell>
          <cell r="O637" t="str">
            <v>대전광역시 '99 건설공사 설계지침</v>
          </cell>
        </row>
        <row r="638">
          <cell r="A638" t="str">
            <v>마안시험</v>
          </cell>
          <cell r="B638" t="str">
            <v>마샬안정도시험</v>
          </cell>
          <cell r="D638" t="str">
            <v>회</v>
          </cell>
          <cell r="E638">
            <v>45100</v>
          </cell>
          <cell r="L638">
            <v>45100</v>
          </cell>
          <cell r="O638" t="str">
            <v>대전광역시 '99 건설공사 설계지침</v>
          </cell>
        </row>
        <row r="639">
          <cell r="A639" t="str">
            <v>AP함시험</v>
          </cell>
          <cell r="B639" t="str">
            <v>A.P함량시험</v>
          </cell>
          <cell r="D639" t="str">
            <v>회</v>
          </cell>
          <cell r="E639">
            <v>3100</v>
          </cell>
          <cell r="L639">
            <v>3100</v>
          </cell>
          <cell r="O639" t="str">
            <v>대전광역시 '99 건설공사 설계지침</v>
          </cell>
        </row>
        <row r="640">
          <cell r="A640" t="str">
            <v>밀두시험</v>
          </cell>
          <cell r="B640" t="str">
            <v>밀도 및 두께시험</v>
          </cell>
          <cell r="D640" t="str">
            <v>회</v>
          </cell>
          <cell r="E640">
            <v>6800</v>
          </cell>
          <cell r="L640">
            <v>6800</v>
          </cell>
          <cell r="O640" t="str">
            <v>대전광역시 '99 건설공사 설계지침</v>
          </cell>
        </row>
        <row r="641">
          <cell r="A641" t="str">
            <v>평탄시험</v>
          </cell>
          <cell r="B641" t="str">
            <v>평탄성시험</v>
          </cell>
          <cell r="D641" t="str">
            <v>회</v>
          </cell>
          <cell r="E641">
            <v>600</v>
          </cell>
          <cell r="L641">
            <v>600</v>
          </cell>
          <cell r="O641" t="str">
            <v>대전광역시 '99 건설공사 설계지침</v>
          </cell>
        </row>
        <row r="642">
          <cell r="A642" t="str">
            <v>벤나토A</v>
          </cell>
          <cell r="B642" t="str">
            <v>벤토나이트</v>
          </cell>
          <cell r="C642" t="str">
            <v>고화제용</v>
          </cell>
          <cell r="D642" t="str">
            <v>kg</v>
          </cell>
          <cell r="E642">
            <v>220</v>
          </cell>
          <cell r="H642">
            <v>1168</v>
          </cell>
          <cell r="I642">
            <v>220</v>
          </cell>
          <cell r="O642">
            <v>900</v>
          </cell>
          <cell r="P642" t="str">
            <v>kg/㎥</v>
          </cell>
        </row>
        <row r="643">
          <cell r="A643" t="str">
            <v>폐타승용</v>
          </cell>
          <cell r="B643" t="str">
            <v>폐타이어</v>
          </cell>
          <cell r="C643" t="str">
            <v>승용차용</v>
          </cell>
          <cell r="D643" t="str">
            <v>개</v>
          </cell>
          <cell r="E643" t="str">
            <v>무대</v>
          </cell>
          <cell r="G643" t="str">
            <v>무대</v>
          </cell>
        </row>
        <row r="644">
          <cell r="A644" t="str">
            <v>부직 7</v>
          </cell>
          <cell r="B644" t="str">
            <v>부직포</v>
          </cell>
          <cell r="C644" t="str">
            <v xml:space="preserve"> 700g/㎡</v>
          </cell>
          <cell r="D644" t="str">
            <v>㎡</v>
          </cell>
          <cell r="E644">
            <v>2500</v>
          </cell>
          <cell r="H644">
            <v>229</v>
          </cell>
          <cell r="I644">
            <v>2500</v>
          </cell>
          <cell r="J644">
            <v>126</v>
          </cell>
          <cell r="K644">
            <v>2500</v>
          </cell>
        </row>
        <row r="645">
          <cell r="A645" t="str">
            <v>부직 7부</v>
          </cell>
          <cell r="B645" t="str">
            <v>부직포</v>
          </cell>
          <cell r="C645" t="str">
            <v xml:space="preserve"> 700g/㎡(VAT포함)</v>
          </cell>
          <cell r="D645" t="str">
            <v>㎡</v>
          </cell>
          <cell r="E645">
            <v>2750</v>
          </cell>
          <cell r="H645">
            <v>229</v>
          </cell>
          <cell r="I645">
            <v>2750</v>
          </cell>
          <cell r="J645">
            <v>126</v>
          </cell>
          <cell r="K645">
            <v>2750</v>
          </cell>
        </row>
        <row r="646">
          <cell r="A646" t="str">
            <v>부직 3</v>
          </cell>
          <cell r="B646" t="str">
            <v>부직포</v>
          </cell>
          <cell r="C646" t="str">
            <v xml:space="preserve"> 300g/㎡</v>
          </cell>
          <cell r="D646" t="str">
            <v>㎡</v>
          </cell>
          <cell r="E646">
            <v>927</v>
          </cell>
          <cell r="H646">
            <v>227</v>
          </cell>
          <cell r="I646">
            <v>1100</v>
          </cell>
          <cell r="J646">
            <v>128</v>
          </cell>
          <cell r="K646">
            <v>927</v>
          </cell>
        </row>
        <row r="647">
          <cell r="A647" t="str">
            <v>부직휠매</v>
          </cell>
          <cell r="B647" t="str">
            <v>부직포</v>
          </cell>
          <cell r="C647" t="str">
            <v>휠타매트,300g/㎡</v>
          </cell>
          <cell r="D647" t="str">
            <v>㎡</v>
          </cell>
          <cell r="E647">
            <v>927</v>
          </cell>
          <cell r="H647">
            <v>227</v>
          </cell>
          <cell r="I647">
            <v>1100</v>
          </cell>
          <cell r="J647">
            <v>128</v>
          </cell>
          <cell r="K647">
            <v>927</v>
          </cell>
        </row>
        <row r="648">
          <cell r="A648" t="str">
            <v>H시2m</v>
          </cell>
          <cell r="B648" t="str">
            <v>폴리에틸렌 차수막</v>
          </cell>
          <cell r="C648" t="str">
            <v>HDPE 시트,2mm</v>
          </cell>
          <cell r="D648" t="str">
            <v>㎡</v>
          </cell>
          <cell r="E648">
            <v>8800</v>
          </cell>
          <cell r="H648">
            <v>324</v>
          </cell>
          <cell r="I648">
            <v>9000</v>
          </cell>
          <cell r="J648">
            <v>259</v>
          </cell>
          <cell r="K648">
            <v>8800</v>
          </cell>
        </row>
        <row r="649">
          <cell r="A649" t="str">
            <v>H시2m부</v>
          </cell>
          <cell r="B649" t="str">
            <v>폴리에틸렌 차수막</v>
          </cell>
          <cell r="C649" t="str">
            <v>HDPE 시트,2mm(VAT포함)</v>
          </cell>
          <cell r="D649" t="str">
            <v>㎡</v>
          </cell>
          <cell r="E649">
            <v>9680</v>
          </cell>
          <cell r="H649">
            <v>324</v>
          </cell>
          <cell r="I649">
            <v>9900</v>
          </cell>
          <cell r="J649">
            <v>259</v>
          </cell>
          <cell r="K649">
            <v>9680</v>
          </cell>
        </row>
        <row r="650">
          <cell r="A650" t="str">
            <v>고화..</v>
          </cell>
          <cell r="B650" t="str">
            <v>고화제</v>
          </cell>
          <cell r="C650" t="str">
            <v>팽창성 그라우트제(C*1%)</v>
          </cell>
          <cell r="D650" t="str">
            <v>kg</v>
          </cell>
          <cell r="E650">
            <v>5000</v>
          </cell>
          <cell r="J650">
            <v>103</v>
          </cell>
          <cell r="K650">
            <v>5000</v>
          </cell>
          <cell r="O650" t="str">
            <v>거래가격</v>
          </cell>
        </row>
        <row r="651">
          <cell r="A651" t="str">
            <v>GN..</v>
          </cell>
          <cell r="B651" t="str">
            <v>Geo-Net</v>
          </cell>
          <cell r="D651" t="str">
            <v>㎡</v>
          </cell>
          <cell r="E651">
            <v>1860</v>
          </cell>
          <cell r="H651">
            <v>225</v>
          </cell>
          <cell r="I651">
            <v>1860</v>
          </cell>
        </row>
        <row r="652">
          <cell r="A652" t="str">
            <v>NL86</v>
          </cell>
          <cell r="B652" t="str">
            <v>NetLon</v>
          </cell>
          <cell r="C652" t="str">
            <v>망크기(8*6mm),플라스틱</v>
          </cell>
          <cell r="D652" t="str">
            <v>㎡</v>
          </cell>
          <cell r="E652">
            <v>1860</v>
          </cell>
          <cell r="H652">
            <v>225</v>
          </cell>
          <cell r="I652">
            <v>1860</v>
          </cell>
        </row>
        <row r="653">
          <cell r="A653" t="str">
            <v>맨뚜64</v>
          </cell>
          <cell r="B653" t="str">
            <v>맨홀뚜껑</v>
          </cell>
          <cell r="C653" t="str">
            <v>Φ648,주철재</v>
          </cell>
          <cell r="D653" t="str">
            <v>개</v>
          </cell>
          <cell r="E653">
            <v>120000</v>
          </cell>
          <cell r="H653">
            <v>176</v>
          </cell>
          <cell r="I653">
            <v>140000</v>
          </cell>
          <cell r="J653">
            <v>166</v>
          </cell>
          <cell r="K653">
            <v>120000</v>
          </cell>
        </row>
        <row r="654">
          <cell r="A654" t="str">
            <v>SEEDSPRA</v>
          </cell>
          <cell r="B654" t="str">
            <v>SEED SPRAY</v>
          </cell>
          <cell r="C654" t="str">
            <v>향토초목류</v>
          </cell>
          <cell r="D654" t="str">
            <v>㎡</v>
          </cell>
          <cell r="E654">
            <v>1660</v>
          </cell>
          <cell r="H654">
            <v>253</v>
          </cell>
          <cell r="I654">
            <v>1660</v>
          </cell>
          <cell r="J654">
            <v>200</v>
          </cell>
          <cell r="K654">
            <v>1660</v>
          </cell>
        </row>
        <row r="655">
          <cell r="A655" t="str">
            <v>황메09</v>
          </cell>
          <cell r="B655" t="str">
            <v>COIR NET</v>
          </cell>
          <cell r="C655" t="str">
            <v>20mm*20mm</v>
          </cell>
          <cell r="D655" t="str">
            <v>㎡</v>
          </cell>
          <cell r="E655">
            <v>1300</v>
          </cell>
          <cell r="H655">
            <v>246</v>
          </cell>
          <cell r="I655">
            <v>2400</v>
          </cell>
          <cell r="J655">
            <v>197</v>
          </cell>
          <cell r="K655">
            <v>1300</v>
          </cell>
        </row>
        <row r="656">
          <cell r="A656" t="str">
            <v>고정핀.</v>
          </cell>
          <cell r="B656" t="str">
            <v>고정핀</v>
          </cell>
          <cell r="C656" t="str">
            <v>Φ10,200~350mm</v>
          </cell>
          <cell r="D656" t="str">
            <v>개</v>
          </cell>
          <cell r="E656">
            <v>300</v>
          </cell>
          <cell r="H656">
            <v>246</v>
          </cell>
          <cell r="I656">
            <v>300</v>
          </cell>
        </row>
        <row r="657">
          <cell r="A657" t="str">
            <v>주주55</v>
          </cell>
          <cell r="B657" t="str">
            <v>휀스</v>
          </cell>
          <cell r="C657" t="str">
            <v>H1.8m * W2.0m</v>
          </cell>
          <cell r="D657" t="str">
            <v>경간</v>
          </cell>
          <cell r="E657">
            <v>43502</v>
          </cell>
          <cell r="L657">
            <v>43502</v>
          </cell>
          <cell r="M657">
            <v>53750</v>
          </cell>
          <cell r="O657" t="str">
            <v>아도기업</v>
          </cell>
          <cell r="P657" t="str">
            <v>대일휀스</v>
          </cell>
        </row>
        <row r="658">
          <cell r="A658" t="str">
            <v>캡55.</v>
          </cell>
          <cell r="B658" t="str">
            <v>캡</v>
          </cell>
          <cell r="C658" t="str">
            <v>55*50*2t,ABS</v>
          </cell>
          <cell r="D658" t="str">
            <v>개</v>
          </cell>
          <cell r="E658">
            <v>1000</v>
          </cell>
          <cell r="K658">
            <v>1000</v>
          </cell>
        </row>
        <row r="659">
          <cell r="A659" t="str">
            <v>보지55</v>
          </cell>
          <cell r="B659" t="str">
            <v>보조지주</v>
          </cell>
          <cell r="C659" t="str">
            <v>55*50*3t*2t,알미늄</v>
          </cell>
          <cell r="D659" t="str">
            <v>m</v>
          </cell>
          <cell r="E659">
            <v>11000</v>
          </cell>
          <cell r="K659">
            <v>11000</v>
          </cell>
        </row>
        <row r="660">
          <cell r="A660" t="str">
            <v>보밴11</v>
          </cell>
          <cell r="B660" t="str">
            <v>보조밴드</v>
          </cell>
          <cell r="C660" t="str">
            <v>110*50*3t,알미늄</v>
          </cell>
          <cell r="D660" t="str">
            <v>개</v>
          </cell>
          <cell r="E660">
            <v>2000</v>
          </cell>
          <cell r="K660">
            <v>2000</v>
          </cell>
        </row>
        <row r="661">
          <cell r="A661" t="str">
            <v>후레45</v>
          </cell>
          <cell r="B661" t="str">
            <v>후레임</v>
          </cell>
          <cell r="C661" t="str">
            <v>45*37*20*2t,알미늄</v>
          </cell>
          <cell r="D661" t="str">
            <v>m</v>
          </cell>
          <cell r="E661">
            <v>9500</v>
          </cell>
          <cell r="K661">
            <v>9500</v>
          </cell>
        </row>
        <row r="662">
          <cell r="A662" t="str">
            <v>연결42</v>
          </cell>
          <cell r="B662" t="str">
            <v>연결판</v>
          </cell>
          <cell r="C662" t="str">
            <v>42*32*180,알미늄</v>
          </cell>
          <cell r="D662" t="str">
            <v>개</v>
          </cell>
          <cell r="E662">
            <v>1800</v>
          </cell>
          <cell r="K662">
            <v>1800</v>
          </cell>
        </row>
        <row r="663">
          <cell r="A663" t="str">
            <v>A고70</v>
          </cell>
          <cell r="B663" t="str">
            <v>A-형 고정판</v>
          </cell>
          <cell r="C663" t="str">
            <v>70*35*3t,알미늄</v>
          </cell>
          <cell r="D663" t="str">
            <v>개</v>
          </cell>
          <cell r="E663">
            <v>1500</v>
          </cell>
          <cell r="K663">
            <v>1500</v>
          </cell>
        </row>
        <row r="664">
          <cell r="A664" t="str">
            <v>B고40</v>
          </cell>
          <cell r="B664" t="str">
            <v>B-형 고정판</v>
          </cell>
          <cell r="C664" t="str">
            <v>40*35*3t,알미늄</v>
          </cell>
          <cell r="D664" t="str">
            <v>개</v>
          </cell>
          <cell r="E664">
            <v>1200</v>
          </cell>
          <cell r="K664">
            <v>1200</v>
          </cell>
        </row>
        <row r="665">
          <cell r="A665" t="str">
            <v>C고30</v>
          </cell>
          <cell r="B665" t="str">
            <v>C-형 고정판</v>
          </cell>
          <cell r="C665" t="str">
            <v>30*35*3t,알미늄</v>
          </cell>
          <cell r="D665" t="str">
            <v>개</v>
          </cell>
          <cell r="E665">
            <v>900</v>
          </cell>
          <cell r="K665">
            <v>900</v>
          </cell>
        </row>
        <row r="666">
          <cell r="A666" t="str">
            <v>P능32</v>
          </cell>
          <cell r="B666" t="str">
            <v>PVC 능형망</v>
          </cell>
          <cell r="C666" t="str">
            <v>32-23:56*56,KSD7018</v>
          </cell>
          <cell r="D666" t="str">
            <v>㎡</v>
          </cell>
          <cell r="E666">
            <v>2970</v>
          </cell>
          <cell r="K666">
            <v>2970</v>
          </cell>
        </row>
        <row r="667">
          <cell r="A667" t="str">
            <v>P횡40</v>
          </cell>
          <cell r="B667" t="str">
            <v>PVC 횡선</v>
          </cell>
          <cell r="C667" t="str">
            <v>40-32,KSD7036</v>
          </cell>
          <cell r="D667" t="str">
            <v>m</v>
          </cell>
          <cell r="E667">
            <v>140</v>
          </cell>
          <cell r="K667">
            <v>140</v>
          </cell>
        </row>
        <row r="668">
          <cell r="A668" t="str">
            <v>망고27</v>
          </cell>
          <cell r="B668" t="str">
            <v>망 고정핀</v>
          </cell>
          <cell r="C668" t="str">
            <v>27*1t,SUS</v>
          </cell>
          <cell r="D668" t="str">
            <v>개</v>
          </cell>
          <cell r="E668">
            <v>150</v>
          </cell>
          <cell r="K668">
            <v>150</v>
          </cell>
        </row>
        <row r="669">
          <cell r="A669" t="str">
            <v>IBN7</v>
          </cell>
          <cell r="B669" t="str">
            <v>I-형 B/N</v>
          </cell>
          <cell r="C669" t="str">
            <v>Φ7*20,SUS</v>
          </cell>
          <cell r="D669" t="str">
            <v>개</v>
          </cell>
          <cell r="E669">
            <v>500</v>
          </cell>
          <cell r="K669">
            <v>500</v>
          </cell>
        </row>
        <row r="670">
          <cell r="A670" t="str">
            <v>잣2512</v>
          </cell>
          <cell r="B670" t="str">
            <v>잣나무</v>
          </cell>
          <cell r="C670" t="str">
            <v>H2.5*W1.2</v>
          </cell>
          <cell r="D670" t="str">
            <v>주</v>
          </cell>
          <cell r="E670">
            <v>13900</v>
          </cell>
          <cell r="F670">
            <v>466</v>
          </cell>
          <cell r="G670">
            <v>13900</v>
          </cell>
        </row>
        <row r="671">
          <cell r="A671" t="str">
            <v>느티308</v>
          </cell>
          <cell r="B671" t="str">
            <v>느티나무</v>
          </cell>
          <cell r="C671" t="str">
            <v>H3.5*R 8</v>
          </cell>
          <cell r="D671" t="str">
            <v>주</v>
          </cell>
          <cell r="E671">
            <v>61600</v>
          </cell>
          <cell r="F671">
            <v>460</v>
          </cell>
          <cell r="G671">
            <v>61600</v>
          </cell>
        </row>
        <row r="672">
          <cell r="A672" t="str">
            <v>소나258</v>
          </cell>
          <cell r="B672" t="str">
            <v>소나무</v>
          </cell>
          <cell r="C672" t="str">
            <v>H2.5*W1.0*R 8</v>
          </cell>
          <cell r="D672" t="str">
            <v>주</v>
          </cell>
          <cell r="E672">
            <v>119000</v>
          </cell>
          <cell r="F672">
            <v>464</v>
          </cell>
          <cell r="G672">
            <v>119000</v>
          </cell>
        </row>
        <row r="673">
          <cell r="A673" t="str">
            <v>소나3010</v>
          </cell>
          <cell r="B673" t="str">
            <v>소나무</v>
          </cell>
          <cell r="C673" t="str">
            <v>H3.0*W1.5*R10</v>
          </cell>
          <cell r="D673" t="str">
            <v>주</v>
          </cell>
          <cell r="E673">
            <v>192000</v>
          </cell>
          <cell r="F673">
            <v>464</v>
          </cell>
          <cell r="G673">
            <v>192000</v>
          </cell>
        </row>
        <row r="674">
          <cell r="A674" t="str">
            <v>소나4015</v>
          </cell>
          <cell r="B674" t="str">
            <v>소나무</v>
          </cell>
          <cell r="C674" t="str">
            <v>H4.0*W2.0*R15</v>
          </cell>
          <cell r="D674" t="str">
            <v>주</v>
          </cell>
          <cell r="E674">
            <v>312000</v>
          </cell>
          <cell r="F674">
            <v>464</v>
          </cell>
          <cell r="G674">
            <v>312000</v>
          </cell>
        </row>
        <row r="675">
          <cell r="A675" t="str">
            <v>조릿045</v>
          </cell>
          <cell r="B675" t="str">
            <v>조릿대</v>
          </cell>
          <cell r="C675" t="str">
            <v>H0.4*5지</v>
          </cell>
          <cell r="D675">
            <v>1</v>
          </cell>
          <cell r="E675">
            <v>2800</v>
          </cell>
          <cell r="J675">
            <v>183</v>
          </cell>
          <cell r="K675">
            <v>2800</v>
          </cell>
        </row>
        <row r="676">
          <cell r="A676" t="str">
            <v>핸미..</v>
          </cell>
          <cell r="B676" t="str">
            <v>핸드미싱</v>
          </cell>
          <cell r="C676" t="str">
            <v>NP-7A</v>
          </cell>
          <cell r="D676" t="str">
            <v>hr</v>
          </cell>
          <cell r="E676">
            <v>123</v>
          </cell>
          <cell r="L676">
            <v>123</v>
          </cell>
          <cell r="O676" t="str">
            <v>기계손료</v>
          </cell>
        </row>
        <row r="677">
          <cell r="A677" t="str">
            <v>쇄석40</v>
          </cell>
          <cell r="B677" t="str">
            <v>쇄석</v>
          </cell>
          <cell r="C677" t="str">
            <v>40mm,#467</v>
          </cell>
          <cell r="D677" t="str">
            <v>㎥</v>
          </cell>
          <cell r="E677">
            <v>7000</v>
          </cell>
          <cell r="G677">
            <v>7000</v>
          </cell>
          <cell r="O677" t="str">
            <v>99.10월 기존공사
 설계변경시 조사가</v>
          </cell>
        </row>
        <row r="678">
          <cell r="A678" t="str">
            <v>강자25</v>
          </cell>
          <cell r="B678" t="str">
            <v>강자갈</v>
          </cell>
          <cell r="C678" t="str">
            <v>25mm</v>
          </cell>
          <cell r="D678" t="str">
            <v>㎥</v>
          </cell>
          <cell r="E678">
            <v>5200</v>
          </cell>
          <cell r="G678">
            <v>5200</v>
          </cell>
          <cell r="O678" t="str">
            <v>99.10월 기존공사
 설계변경시 조사가</v>
          </cell>
        </row>
        <row r="679">
          <cell r="A679" t="str">
            <v>철근고재</v>
          </cell>
          <cell r="B679" t="str">
            <v>철근고재</v>
          </cell>
          <cell r="D679" t="str">
            <v>ton</v>
          </cell>
          <cell r="E679">
            <v>-80000</v>
          </cell>
          <cell r="H679">
            <v>1175</v>
          </cell>
          <cell r="I679">
            <v>-80000</v>
          </cell>
          <cell r="J679">
            <v>1126</v>
          </cell>
          <cell r="K679">
            <v>-70000</v>
          </cell>
        </row>
        <row r="680">
          <cell r="A680" t="str">
            <v>PP마대47</v>
          </cell>
          <cell r="B680" t="str">
            <v>P.P헌마대</v>
          </cell>
          <cell r="C680" t="str">
            <v>27 x 50cm</v>
          </cell>
          <cell r="D680" t="str">
            <v>장</v>
          </cell>
          <cell r="E680">
            <v>80</v>
          </cell>
          <cell r="H680">
            <v>1176</v>
          </cell>
          <cell r="I680">
            <v>80</v>
          </cell>
          <cell r="J680">
            <v>1126</v>
          </cell>
          <cell r="K680">
            <v>100</v>
          </cell>
        </row>
        <row r="681">
          <cell r="A681" t="str">
            <v>수지B연</v>
          </cell>
          <cell r="B681" t="str">
            <v>수팽창고무 지수판</v>
          </cell>
          <cell r="C681" t="str">
            <v>BOX 연결부</v>
          </cell>
          <cell r="D681" t="str">
            <v>m</v>
          </cell>
          <cell r="E681">
            <v>2300</v>
          </cell>
          <cell r="H681">
            <v>235</v>
          </cell>
          <cell r="I681">
            <v>2300</v>
          </cell>
          <cell r="J681">
            <v>135</v>
          </cell>
          <cell r="K681">
            <v>2300</v>
          </cell>
        </row>
        <row r="682">
          <cell r="A682" t="str">
            <v>P플15</v>
          </cell>
          <cell r="B682" t="str">
            <v>PE 플랜지</v>
          </cell>
          <cell r="C682" t="str">
            <v>150A,조임식</v>
          </cell>
          <cell r="D682" t="str">
            <v>개</v>
          </cell>
          <cell r="E682">
            <v>37380</v>
          </cell>
          <cell r="H682">
            <v>553</v>
          </cell>
          <cell r="I682">
            <v>37380</v>
          </cell>
          <cell r="J682">
            <v>478</v>
          </cell>
          <cell r="K682">
            <v>37380</v>
          </cell>
        </row>
        <row r="683">
          <cell r="A683" t="str">
            <v>스환19</v>
          </cell>
          <cell r="B683" t="str">
            <v>스텐레스환봉</v>
          </cell>
          <cell r="C683" t="str">
            <v>STS304,Φ19mm</v>
          </cell>
          <cell r="D683" t="str">
            <v>kg</v>
          </cell>
          <cell r="E683">
            <v>3020</v>
          </cell>
          <cell r="H683">
            <v>75</v>
          </cell>
          <cell r="I683">
            <v>3030</v>
          </cell>
          <cell r="J683">
            <v>67</v>
          </cell>
          <cell r="K683">
            <v>3020</v>
          </cell>
        </row>
        <row r="684">
          <cell r="A684" t="str">
            <v>P이경티15050</v>
          </cell>
          <cell r="B684" t="str">
            <v>PE 이경티</v>
          </cell>
          <cell r="C684" t="str">
            <v>150*50</v>
          </cell>
          <cell r="D684" t="str">
            <v>개</v>
          </cell>
          <cell r="E684">
            <v>30200</v>
          </cell>
          <cell r="H684">
            <v>553</v>
          </cell>
          <cell r="I684">
            <v>30200</v>
          </cell>
          <cell r="J684">
            <v>478</v>
          </cell>
          <cell r="K684">
            <v>30200</v>
          </cell>
        </row>
        <row r="685">
          <cell r="A685" t="str">
            <v>볼밸50</v>
          </cell>
          <cell r="B685" t="str">
            <v>볼밸브</v>
          </cell>
          <cell r="C685" t="str">
            <v>50mm,황동</v>
          </cell>
          <cell r="D685" t="str">
            <v>개</v>
          </cell>
          <cell r="E685">
            <v>13870</v>
          </cell>
          <cell r="H685">
            <v>575</v>
          </cell>
          <cell r="I685">
            <v>17120</v>
          </cell>
          <cell r="J685">
            <v>502</v>
          </cell>
          <cell r="K685">
            <v>13870</v>
          </cell>
        </row>
        <row r="686">
          <cell r="A686" t="str">
            <v>수시실300</v>
          </cell>
          <cell r="B686" t="str">
            <v>수밀시험기</v>
          </cell>
          <cell r="C686" t="str">
            <v>Air Release Type,300mm</v>
          </cell>
          <cell r="D686" t="str">
            <v>개</v>
          </cell>
          <cell r="E686">
            <v>174000</v>
          </cell>
          <cell r="J686">
            <v>183</v>
          </cell>
          <cell r="K686">
            <v>174000</v>
          </cell>
        </row>
        <row r="687">
          <cell r="A687" t="str">
            <v>수시실450</v>
          </cell>
          <cell r="B687" t="str">
            <v>수밀시험기</v>
          </cell>
          <cell r="C687" t="str">
            <v>Air Release Type,450mm</v>
          </cell>
          <cell r="D687" t="str">
            <v>개</v>
          </cell>
          <cell r="E687">
            <v>462000</v>
          </cell>
          <cell r="J687">
            <v>183</v>
          </cell>
          <cell r="K687">
            <v>462000</v>
          </cell>
        </row>
        <row r="688">
          <cell r="A688" t="str">
            <v>수시실600</v>
          </cell>
          <cell r="B688" t="str">
            <v>수밀시험기</v>
          </cell>
          <cell r="C688" t="str">
            <v>Air Release Type,600mm</v>
          </cell>
          <cell r="D688" t="str">
            <v>개</v>
          </cell>
          <cell r="E688">
            <v>720000</v>
          </cell>
          <cell r="J688">
            <v>183</v>
          </cell>
          <cell r="K688">
            <v>720000</v>
          </cell>
        </row>
        <row r="689">
          <cell r="A689" t="str">
            <v>수시실900</v>
          </cell>
          <cell r="B689" t="str">
            <v>수밀시험기</v>
          </cell>
          <cell r="C689" t="str">
            <v>Air Release Type,900mm</v>
          </cell>
          <cell r="D689" t="str">
            <v>개</v>
          </cell>
          <cell r="E689">
            <v>1100000</v>
          </cell>
          <cell r="J689">
            <v>183</v>
          </cell>
          <cell r="K689">
            <v>1100000</v>
          </cell>
        </row>
        <row r="690">
          <cell r="A690" t="str">
            <v>고호38</v>
          </cell>
          <cell r="B690" t="str">
            <v>고무호스</v>
          </cell>
          <cell r="C690" t="str">
            <v>Φ38mm,일반송수용</v>
          </cell>
          <cell r="D690" t="str">
            <v>m</v>
          </cell>
          <cell r="E690">
            <v>3712</v>
          </cell>
          <cell r="H690">
            <v>1120</v>
          </cell>
          <cell r="I690">
            <v>3712</v>
          </cell>
        </row>
        <row r="691">
          <cell r="A691" t="str">
            <v>고호12</v>
          </cell>
          <cell r="B691" t="str">
            <v>고무호스</v>
          </cell>
          <cell r="C691" t="str">
            <v>Φ12mm,일반송수용</v>
          </cell>
          <cell r="D691" t="str">
            <v>m</v>
          </cell>
          <cell r="E691">
            <v>2655</v>
          </cell>
          <cell r="H691">
            <v>1120</v>
          </cell>
          <cell r="I691">
            <v>2781</v>
          </cell>
          <cell r="J691">
            <v>1035</v>
          </cell>
          <cell r="K691">
            <v>2655</v>
          </cell>
        </row>
        <row r="692">
          <cell r="A692" t="str">
            <v>전근12</v>
          </cell>
          <cell r="B692" t="str">
            <v>전주용 근가</v>
          </cell>
          <cell r="C692" t="str">
            <v>1.2m</v>
          </cell>
          <cell r="D692" t="str">
            <v>개</v>
          </cell>
          <cell r="E692">
            <v>4630</v>
          </cell>
          <cell r="I692">
            <v>4630</v>
          </cell>
          <cell r="J692">
            <v>968</v>
          </cell>
          <cell r="K692">
            <v>4914</v>
          </cell>
        </row>
        <row r="693">
          <cell r="A693" t="str">
            <v>지근07</v>
          </cell>
          <cell r="B693" t="str">
            <v>지선용 근가</v>
          </cell>
          <cell r="C693" t="str">
            <v>0.7m</v>
          </cell>
          <cell r="D693" t="str">
            <v>개</v>
          </cell>
          <cell r="E693">
            <v>2840</v>
          </cell>
          <cell r="I693">
            <v>2840</v>
          </cell>
          <cell r="J693">
            <v>968</v>
          </cell>
          <cell r="K693">
            <v>2972</v>
          </cell>
        </row>
        <row r="694">
          <cell r="A694" t="str">
            <v>근볼35</v>
          </cell>
          <cell r="B694" t="str">
            <v>근가용 U볼트</v>
          </cell>
          <cell r="C694" t="str">
            <v>360*590</v>
          </cell>
          <cell r="D694" t="str">
            <v>개</v>
          </cell>
          <cell r="E694">
            <v>4600</v>
          </cell>
          <cell r="H694">
            <v>926</v>
          </cell>
          <cell r="I694">
            <v>4600</v>
          </cell>
          <cell r="J694">
            <v>971</v>
          </cell>
          <cell r="K694">
            <v>4600</v>
          </cell>
        </row>
        <row r="695">
          <cell r="A695" t="str">
            <v>경밴22</v>
          </cell>
          <cell r="B695" t="str">
            <v>경완금 밴드</v>
          </cell>
          <cell r="C695" t="str">
            <v>2방 2호</v>
          </cell>
          <cell r="D695" t="str">
            <v>개</v>
          </cell>
          <cell r="E695">
            <v>16500</v>
          </cell>
          <cell r="H695">
            <v>925</v>
          </cell>
          <cell r="I695">
            <v>16500</v>
          </cell>
          <cell r="J695">
            <v>971</v>
          </cell>
          <cell r="K695">
            <v>16500</v>
          </cell>
        </row>
        <row r="696">
          <cell r="A696" t="str">
            <v>6볼1625</v>
          </cell>
          <cell r="B696" t="str">
            <v>6각 볼트</v>
          </cell>
          <cell r="C696" t="str">
            <v>M16*250</v>
          </cell>
          <cell r="D696" t="str">
            <v>개</v>
          </cell>
          <cell r="E696">
            <v>780</v>
          </cell>
          <cell r="H696">
            <v>924</v>
          </cell>
          <cell r="I696">
            <v>780</v>
          </cell>
        </row>
        <row r="697">
          <cell r="A697" t="str">
            <v>지롯1623</v>
          </cell>
          <cell r="B697" t="str">
            <v>지선 롯트</v>
          </cell>
          <cell r="C697" t="str">
            <v>16*2300</v>
          </cell>
          <cell r="D697" t="str">
            <v>개</v>
          </cell>
          <cell r="E697">
            <v>5900</v>
          </cell>
          <cell r="H697">
            <v>925</v>
          </cell>
          <cell r="I697">
            <v>5900</v>
          </cell>
          <cell r="J697">
            <v>971</v>
          </cell>
          <cell r="K697">
            <v>5900</v>
          </cell>
        </row>
        <row r="698">
          <cell r="A698" t="str">
            <v>볼쇄18</v>
          </cell>
          <cell r="B698" t="str">
            <v>볼 쇄 클</v>
          </cell>
          <cell r="C698" t="str">
            <v>148*86mm</v>
          </cell>
          <cell r="D698" t="str">
            <v>개</v>
          </cell>
          <cell r="E698">
            <v>2750</v>
          </cell>
          <cell r="J698">
            <v>971</v>
          </cell>
          <cell r="K698">
            <v>2750</v>
          </cell>
        </row>
        <row r="699">
          <cell r="A699" t="str">
            <v>볼아SC12</v>
          </cell>
          <cell r="B699" t="str">
            <v>볼 아 이</v>
          </cell>
          <cell r="C699" t="str">
            <v>SC-12</v>
          </cell>
          <cell r="D699" t="str">
            <v>개</v>
          </cell>
          <cell r="E699">
            <v>2300</v>
          </cell>
          <cell r="H699">
            <v>926</v>
          </cell>
          <cell r="I699">
            <v>2300</v>
          </cell>
          <cell r="J699">
            <v>970</v>
          </cell>
          <cell r="K699">
            <v>2300</v>
          </cell>
        </row>
        <row r="700">
          <cell r="A700" t="str">
            <v>인클3258</v>
          </cell>
          <cell r="B700" t="str">
            <v>인장 클램프</v>
          </cell>
          <cell r="C700" t="str">
            <v>32-58sq</v>
          </cell>
          <cell r="D700" t="str">
            <v>개</v>
          </cell>
          <cell r="E700">
            <v>3450</v>
          </cell>
          <cell r="H700">
            <v>926</v>
          </cell>
          <cell r="I700">
            <v>3450</v>
          </cell>
          <cell r="J700">
            <v>971</v>
          </cell>
          <cell r="K700">
            <v>3450</v>
          </cell>
        </row>
        <row r="701">
          <cell r="A701" t="str">
            <v>콘주14</v>
          </cell>
          <cell r="B701" t="str">
            <v>콘크리트 주</v>
          </cell>
          <cell r="C701" t="str">
            <v>14m</v>
          </cell>
          <cell r="D701" t="str">
            <v>본</v>
          </cell>
          <cell r="E701">
            <v>186700</v>
          </cell>
          <cell r="H701">
            <v>927</v>
          </cell>
          <cell r="I701">
            <v>186700</v>
          </cell>
          <cell r="J701">
            <v>968</v>
          </cell>
          <cell r="K701">
            <v>186700</v>
          </cell>
        </row>
        <row r="702">
          <cell r="A702" t="str">
            <v>콘주10</v>
          </cell>
          <cell r="B702" t="str">
            <v>콘크리트 주</v>
          </cell>
          <cell r="C702" t="str">
            <v>10m</v>
          </cell>
          <cell r="D702" t="str">
            <v>본</v>
          </cell>
          <cell r="E702">
            <v>100680</v>
          </cell>
          <cell r="H702">
            <v>927</v>
          </cell>
          <cell r="I702">
            <v>100680</v>
          </cell>
          <cell r="J702">
            <v>968</v>
          </cell>
          <cell r="K702">
            <v>100680</v>
          </cell>
        </row>
        <row r="703">
          <cell r="A703" t="str">
            <v>경완772</v>
          </cell>
          <cell r="B703" t="str">
            <v>경완금</v>
          </cell>
          <cell r="C703" t="str">
            <v>75x75x2400</v>
          </cell>
          <cell r="D703" t="str">
            <v>본</v>
          </cell>
          <cell r="E703">
            <v>19500</v>
          </cell>
          <cell r="H703">
            <v>925</v>
          </cell>
          <cell r="I703">
            <v>19500</v>
          </cell>
          <cell r="J703">
            <v>971</v>
          </cell>
          <cell r="K703">
            <v>19500</v>
          </cell>
        </row>
        <row r="704">
          <cell r="A704" t="str">
            <v>랙크1선</v>
          </cell>
          <cell r="B704" t="str">
            <v>랙크</v>
          </cell>
          <cell r="C704" t="str">
            <v>1선용</v>
          </cell>
          <cell r="D704" t="str">
            <v>개</v>
          </cell>
          <cell r="E704">
            <v>1150</v>
          </cell>
          <cell r="J704">
            <v>971</v>
          </cell>
          <cell r="K704">
            <v>1150</v>
          </cell>
        </row>
        <row r="705">
          <cell r="A705" t="str">
            <v>랙크4선</v>
          </cell>
          <cell r="B705" t="str">
            <v>랙크</v>
          </cell>
          <cell r="C705" t="str">
            <v>4선용</v>
          </cell>
          <cell r="D705" t="str">
            <v>개</v>
          </cell>
          <cell r="E705">
            <v>6250</v>
          </cell>
          <cell r="J705">
            <v>971</v>
          </cell>
          <cell r="K705">
            <v>6250</v>
          </cell>
        </row>
        <row r="706">
          <cell r="A706" t="str">
            <v>아철726</v>
          </cell>
          <cell r="B706" t="str">
            <v>아연도철선</v>
          </cell>
          <cell r="C706" t="str">
            <v>7/2.6mm</v>
          </cell>
          <cell r="D706" t="str">
            <v>m</v>
          </cell>
          <cell r="E706">
            <v>670</v>
          </cell>
          <cell r="H706">
            <v>66</v>
          </cell>
          <cell r="I706">
            <v>670</v>
          </cell>
          <cell r="J706">
            <v>70</v>
          </cell>
          <cell r="K706">
            <v>760</v>
          </cell>
        </row>
        <row r="707">
          <cell r="A707" t="str">
            <v>지애1010</v>
          </cell>
          <cell r="B707" t="str">
            <v>지선용애자</v>
          </cell>
          <cell r="C707" t="str">
            <v>100x100</v>
          </cell>
          <cell r="D707" t="str">
            <v>개</v>
          </cell>
          <cell r="E707">
            <v>1600</v>
          </cell>
          <cell r="J707">
            <v>969</v>
          </cell>
          <cell r="K707">
            <v>1600</v>
          </cell>
        </row>
        <row r="708">
          <cell r="A708" t="str">
            <v>현애191</v>
          </cell>
          <cell r="B708" t="str">
            <v>현수애자</v>
          </cell>
          <cell r="C708" t="str">
            <v>191mm</v>
          </cell>
          <cell r="D708" t="str">
            <v>개</v>
          </cell>
          <cell r="E708">
            <v>20100</v>
          </cell>
          <cell r="H708">
            <v>934</v>
          </cell>
          <cell r="I708">
            <v>20100</v>
          </cell>
          <cell r="J708">
            <v>969</v>
          </cell>
          <cell r="K708">
            <v>20140</v>
          </cell>
        </row>
        <row r="709">
          <cell r="A709" t="str">
            <v>저애11095</v>
          </cell>
          <cell r="B709" t="str">
            <v>저압인류애자</v>
          </cell>
          <cell r="C709" t="str">
            <v>110x95G</v>
          </cell>
          <cell r="D709" t="str">
            <v>개</v>
          </cell>
          <cell r="E709">
            <v>1320</v>
          </cell>
          <cell r="H709">
            <v>934</v>
          </cell>
          <cell r="I709">
            <v>1320</v>
          </cell>
          <cell r="J709">
            <v>969</v>
          </cell>
          <cell r="K709">
            <v>1320</v>
          </cell>
        </row>
        <row r="710">
          <cell r="A710" t="str">
            <v>라애23</v>
          </cell>
          <cell r="B710" t="str">
            <v>라인포스트애자</v>
          </cell>
          <cell r="C710" t="str">
            <v>23KV 152x304</v>
          </cell>
          <cell r="D710" t="str">
            <v>개</v>
          </cell>
          <cell r="E710">
            <v>17600</v>
          </cell>
          <cell r="H710">
            <v>934</v>
          </cell>
          <cell r="I710">
            <v>17600</v>
          </cell>
          <cell r="J710">
            <v>969</v>
          </cell>
          <cell r="K710">
            <v>17650</v>
          </cell>
        </row>
        <row r="711">
          <cell r="A711" t="str">
            <v>가지내장</v>
          </cell>
          <cell r="B711" t="str">
            <v>가공지선지지대</v>
          </cell>
          <cell r="C711" t="str">
            <v>내장주용</v>
          </cell>
          <cell r="D711" t="str">
            <v>개</v>
          </cell>
          <cell r="E711">
            <v>31000</v>
          </cell>
          <cell r="J711">
            <v>971</v>
          </cell>
          <cell r="K711">
            <v>31000</v>
          </cell>
        </row>
        <row r="712">
          <cell r="A712" t="str">
            <v>GV38</v>
          </cell>
          <cell r="B712" t="str">
            <v>GV전선</v>
          </cell>
          <cell r="C712" t="str">
            <v>38sq</v>
          </cell>
          <cell r="D712" t="str">
            <v>m</v>
          </cell>
          <cell r="E712">
            <v>1843</v>
          </cell>
          <cell r="H712">
            <v>811</v>
          </cell>
          <cell r="I712">
            <v>1978</v>
          </cell>
          <cell r="J712">
            <v>858</v>
          </cell>
          <cell r="K712">
            <v>1843</v>
          </cell>
        </row>
        <row r="713">
          <cell r="B713" t="str">
            <v>케 이 블</v>
          </cell>
          <cell r="C713" t="str">
            <v>ACSR-OC 58sq/1C</v>
          </cell>
          <cell r="D713" t="str">
            <v>m</v>
          </cell>
          <cell r="E713">
            <v>829</v>
          </cell>
          <cell r="H713">
            <v>818</v>
          </cell>
          <cell r="I713">
            <v>1056</v>
          </cell>
          <cell r="J713">
            <v>867</v>
          </cell>
          <cell r="K713">
            <v>829</v>
          </cell>
        </row>
        <row r="714">
          <cell r="B714" t="str">
            <v>케 이 블</v>
          </cell>
          <cell r="C714" t="str">
            <v>ACSR 58sq/1C</v>
          </cell>
          <cell r="D714" t="str">
            <v>m</v>
          </cell>
          <cell r="E714">
            <v>650</v>
          </cell>
          <cell r="H714">
            <v>818</v>
          </cell>
          <cell r="I714">
            <v>809</v>
          </cell>
          <cell r="J714">
            <v>867</v>
          </cell>
          <cell r="K714">
            <v>650</v>
          </cell>
        </row>
        <row r="715">
          <cell r="B715" t="str">
            <v>케 이 블</v>
          </cell>
          <cell r="C715" t="str">
            <v>ACSR 32sq/1C</v>
          </cell>
          <cell r="D715" t="str">
            <v>m</v>
          </cell>
          <cell r="E715">
            <v>400</v>
          </cell>
          <cell r="H715">
            <v>818</v>
          </cell>
          <cell r="I715">
            <v>507</v>
          </cell>
          <cell r="J715">
            <v>867</v>
          </cell>
          <cell r="K715">
            <v>400</v>
          </cell>
        </row>
        <row r="716">
          <cell r="B716" t="str">
            <v>케 이 블</v>
          </cell>
          <cell r="C716" t="str">
            <v>FR-8  150sq/1C</v>
          </cell>
          <cell r="D716" t="str">
            <v>m</v>
          </cell>
          <cell r="E716">
            <v>7896</v>
          </cell>
          <cell r="H716">
            <v>814</v>
          </cell>
          <cell r="I716">
            <v>9754</v>
          </cell>
          <cell r="J716">
            <v>864</v>
          </cell>
          <cell r="K716">
            <v>7896</v>
          </cell>
        </row>
        <row r="717">
          <cell r="B717" t="str">
            <v>케 이 블</v>
          </cell>
          <cell r="C717" t="str">
            <v>OW 14sq/1C</v>
          </cell>
          <cell r="D717" t="str">
            <v>m</v>
          </cell>
          <cell r="E717">
            <v>608</v>
          </cell>
          <cell r="H717">
            <v>811</v>
          </cell>
          <cell r="I717">
            <v>652</v>
          </cell>
          <cell r="J717">
            <v>858</v>
          </cell>
          <cell r="K717">
            <v>608</v>
          </cell>
        </row>
        <row r="718">
          <cell r="B718" t="str">
            <v>케 이 블</v>
          </cell>
          <cell r="C718" t="str">
            <v>CPEV 0.65mm/50P</v>
          </cell>
          <cell r="D718" t="str">
            <v>m</v>
          </cell>
          <cell r="E718">
            <v>2347</v>
          </cell>
          <cell r="H718">
            <v>824</v>
          </cell>
          <cell r="I718">
            <v>2397</v>
          </cell>
          <cell r="J718">
            <v>868</v>
          </cell>
          <cell r="K718">
            <v>2347</v>
          </cell>
        </row>
        <row r="719">
          <cell r="B719" t="str">
            <v>케 이 블</v>
          </cell>
          <cell r="C719" t="str">
            <v>F/S-J/F-SS, 0.65mm/50P</v>
          </cell>
          <cell r="D719" t="str">
            <v>m</v>
          </cell>
          <cell r="E719">
            <v>2510</v>
          </cell>
          <cell r="L719">
            <v>2510</v>
          </cell>
          <cell r="M719">
            <v>6000</v>
          </cell>
        </row>
        <row r="720">
          <cell r="B720" t="str">
            <v>피 뢰 기</v>
          </cell>
          <cell r="C720" t="str">
            <v>3P 380V 100KA</v>
          </cell>
          <cell r="D720" t="str">
            <v>조</v>
          </cell>
          <cell r="E720">
            <v>400000</v>
          </cell>
          <cell r="H720">
            <v>904</v>
          </cell>
          <cell r="I720">
            <v>400000</v>
          </cell>
        </row>
        <row r="721">
          <cell r="B721" t="str">
            <v>피 뢰 기</v>
          </cell>
          <cell r="C721" t="str">
            <v>1P 220V 100KA</v>
          </cell>
          <cell r="D721" t="str">
            <v>조</v>
          </cell>
          <cell r="E721">
            <v>250000</v>
          </cell>
          <cell r="H721">
            <v>904</v>
          </cell>
          <cell r="I721">
            <v>250000</v>
          </cell>
        </row>
        <row r="722">
          <cell r="B722" t="str">
            <v>피 뢰 기</v>
          </cell>
          <cell r="C722" t="str">
            <v>통신용 10KA</v>
          </cell>
          <cell r="D722" t="str">
            <v>조</v>
          </cell>
          <cell r="E722">
            <v>250000</v>
          </cell>
          <cell r="H722">
            <v>904</v>
          </cell>
          <cell r="I722">
            <v>250000</v>
          </cell>
        </row>
        <row r="723">
          <cell r="B723" t="str">
            <v>케이블 동처리비</v>
          </cell>
          <cell r="D723" t="str">
            <v>kg</v>
          </cell>
          <cell r="E723">
            <v>-1750</v>
          </cell>
          <cell r="H723">
            <v>1175</v>
          </cell>
          <cell r="I723">
            <v>-1600</v>
          </cell>
          <cell r="J723">
            <v>1126</v>
          </cell>
          <cell r="K723">
            <v>-1750</v>
          </cell>
        </row>
        <row r="725">
          <cell r="D725" t="str">
            <v>단</v>
          </cell>
          <cell r="F725" t="str">
            <v>99. 5월 조사노임
대한건설협회
1999. 9월 발표</v>
          </cell>
          <cell r="J725" t="str">
            <v>월당 단가</v>
          </cell>
          <cell r="L725" t="str">
            <v>비  고</v>
          </cell>
        </row>
        <row r="726">
          <cell r="B726" t="str">
            <v>공    종</v>
          </cell>
          <cell r="C726" t="str">
            <v>규  격</v>
          </cell>
          <cell r="E726" t="str">
            <v>적용단가</v>
          </cell>
        </row>
        <row r="727">
          <cell r="D727" t="str">
            <v>위</v>
          </cell>
        </row>
        <row r="728">
          <cell r="A728" t="str">
            <v>갱부</v>
          </cell>
          <cell r="B728" t="str">
            <v>갱부</v>
          </cell>
          <cell r="D728" t="str">
            <v>인</v>
          </cell>
          <cell r="E728">
            <v>48318</v>
          </cell>
          <cell r="G728">
            <v>48318</v>
          </cell>
          <cell r="I728">
            <v>1</v>
          </cell>
          <cell r="K728">
            <v>1288480</v>
          </cell>
        </row>
        <row r="729">
          <cell r="A729" t="str">
            <v>건목</v>
          </cell>
          <cell r="B729" t="str">
            <v>건축목공</v>
          </cell>
          <cell r="D729" t="str">
            <v>인</v>
          </cell>
          <cell r="E729">
            <v>63888</v>
          </cell>
          <cell r="G729">
            <v>63888</v>
          </cell>
          <cell r="I729">
            <v>2</v>
          </cell>
        </row>
        <row r="730">
          <cell r="A730" t="str">
            <v>형목</v>
          </cell>
          <cell r="B730" t="str">
            <v>형틀목공</v>
          </cell>
          <cell r="D730" t="str">
            <v>인</v>
          </cell>
          <cell r="E730">
            <v>62381</v>
          </cell>
          <cell r="G730">
            <v>62381</v>
          </cell>
          <cell r="I730">
            <v>3</v>
          </cell>
        </row>
        <row r="731">
          <cell r="A731" t="str">
            <v>창목</v>
          </cell>
          <cell r="B731" t="str">
            <v>창호목공</v>
          </cell>
          <cell r="D731" t="str">
            <v>인</v>
          </cell>
          <cell r="E731">
            <v>55718</v>
          </cell>
          <cell r="G731">
            <v>55718</v>
          </cell>
          <cell r="I731">
            <v>4</v>
          </cell>
        </row>
        <row r="732">
          <cell r="A732" t="str">
            <v>철골</v>
          </cell>
          <cell r="B732" t="str">
            <v>철골공</v>
          </cell>
          <cell r="D732" t="str">
            <v>인</v>
          </cell>
          <cell r="E732">
            <v>60700</v>
          </cell>
          <cell r="G732">
            <v>60700</v>
          </cell>
          <cell r="I732">
            <v>5</v>
          </cell>
        </row>
        <row r="733">
          <cell r="A733" t="str">
            <v>리벳</v>
          </cell>
          <cell r="B733" t="str">
            <v>철골공</v>
          </cell>
          <cell r="D733" t="str">
            <v>인</v>
          </cell>
          <cell r="E733">
            <v>60700</v>
          </cell>
          <cell r="G733">
            <v>60700</v>
          </cell>
          <cell r="I733">
            <v>5</v>
          </cell>
          <cell r="L733" t="str">
            <v>리벳공+철골공=철골공</v>
          </cell>
        </row>
        <row r="734">
          <cell r="A734" t="str">
            <v>철공</v>
          </cell>
          <cell r="B734" t="str">
            <v>철공</v>
          </cell>
          <cell r="D734" t="str">
            <v>인</v>
          </cell>
          <cell r="E734">
            <v>60682</v>
          </cell>
          <cell r="G734">
            <v>60682</v>
          </cell>
          <cell r="I734">
            <v>6</v>
          </cell>
        </row>
        <row r="735">
          <cell r="A735" t="str">
            <v>철근</v>
          </cell>
          <cell r="B735" t="str">
            <v>철근공</v>
          </cell>
          <cell r="D735" t="str">
            <v>인</v>
          </cell>
          <cell r="E735">
            <v>64665</v>
          </cell>
          <cell r="G735">
            <v>64665</v>
          </cell>
          <cell r="I735">
            <v>7</v>
          </cell>
        </row>
        <row r="736">
          <cell r="A736" t="str">
            <v>철판</v>
          </cell>
          <cell r="B736" t="str">
            <v>철판공</v>
          </cell>
          <cell r="D736" t="str">
            <v>인</v>
          </cell>
          <cell r="E736">
            <v>61447</v>
          </cell>
          <cell r="G736">
            <v>61447</v>
          </cell>
          <cell r="I736">
            <v>8</v>
          </cell>
        </row>
        <row r="737">
          <cell r="A737" t="str">
            <v>샷시</v>
          </cell>
          <cell r="B737" t="str">
            <v>샷시공</v>
          </cell>
          <cell r="D737" t="str">
            <v>인</v>
          </cell>
          <cell r="E737">
            <v>55655</v>
          </cell>
          <cell r="G737">
            <v>55655</v>
          </cell>
          <cell r="I737">
            <v>9</v>
          </cell>
        </row>
        <row r="738">
          <cell r="A738" t="str">
            <v>셧터</v>
          </cell>
          <cell r="B738" t="str">
            <v>샷시공</v>
          </cell>
          <cell r="D738" t="str">
            <v>인</v>
          </cell>
          <cell r="E738">
            <v>55655</v>
          </cell>
          <cell r="G738">
            <v>55655</v>
          </cell>
          <cell r="I738">
            <v>9</v>
          </cell>
          <cell r="L738" t="str">
            <v>샷시공+셧터공=샷시공</v>
          </cell>
        </row>
        <row r="739">
          <cell r="A739" t="str">
            <v>절단</v>
          </cell>
          <cell r="B739" t="str">
            <v>절단공</v>
          </cell>
          <cell r="D739" t="str">
            <v>인</v>
          </cell>
          <cell r="E739">
            <v>58164</v>
          </cell>
          <cell r="G739">
            <v>58164</v>
          </cell>
          <cell r="I739">
            <v>10</v>
          </cell>
        </row>
        <row r="740">
          <cell r="A740" t="str">
            <v>석공</v>
          </cell>
          <cell r="B740" t="str">
            <v>석공</v>
          </cell>
          <cell r="D740" t="str">
            <v>인</v>
          </cell>
          <cell r="E740">
            <v>66104</v>
          </cell>
          <cell r="G740">
            <v>66104</v>
          </cell>
          <cell r="I740">
            <v>11</v>
          </cell>
        </row>
        <row r="741">
          <cell r="A741" t="str">
            <v>특비</v>
          </cell>
          <cell r="B741" t="str">
            <v>특수비계공</v>
          </cell>
          <cell r="D741" t="str">
            <v>인</v>
          </cell>
          <cell r="E741">
            <v>69820</v>
          </cell>
          <cell r="G741">
            <v>69820</v>
          </cell>
          <cell r="I741">
            <v>12</v>
          </cell>
        </row>
        <row r="742">
          <cell r="A742" t="str">
            <v>비계</v>
          </cell>
          <cell r="B742" t="str">
            <v>비계공</v>
          </cell>
          <cell r="D742" t="str">
            <v>인</v>
          </cell>
          <cell r="E742">
            <v>66225</v>
          </cell>
          <cell r="G742">
            <v>66225</v>
          </cell>
          <cell r="I742">
            <v>13</v>
          </cell>
        </row>
        <row r="743">
          <cell r="A743" t="str">
            <v>동터</v>
          </cell>
          <cell r="B743" t="str">
            <v>동발공( 터널 )</v>
          </cell>
          <cell r="D743" t="str">
            <v>인</v>
          </cell>
          <cell r="E743">
            <v>59084</v>
          </cell>
          <cell r="G743">
            <v>59084</v>
          </cell>
          <cell r="I743">
            <v>14</v>
          </cell>
        </row>
        <row r="744">
          <cell r="A744" t="str">
            <v>조적</v>
          </cell>
          <cell r="B744" t="str">
            <v>조적공</v>
          </cell>
          <cell r="D744" t="str">
            <v>인</v>
          </cell>
          <cell r="E744">
            <v>56120</v>
          </cell>
          <cell r="G744">
            <v>56120</v>
          </cell>
          <cell r="I744">
            <v>15</v>
          </cell>
        </row>
        <row r="745">
          <cell r="A745" t="str">
            <v>연돌</v>
          </cell>
          <cell r="B745" t="str">
            <v>조적공</v>
          </cell>
          <cell r="D745" t="str">
            <v>인</v>
          </cell>
          <cell r="E745">
            <v>56120</v>
          </cell>
          <cell r="G745">
            <v>56120</v>
          </cell>
          <cell r="I745">
            <v>15</v>
          </cell>
          <cell r="L745" t="str">
            <v>연돌공+조적공=조적공</v>
          </cell>
        </row>
        <row r="746">
          <cell r="A746" t="str">
            <v>치벽</v>
          </cell>
          <cell r="B746" t="str">
            <v>치장벽돌공</v>
          </cell>
          <cell r="D746" t="str">
            <v>인</v>
          </cell>
          <cell r="E746">
            <v>60632</v>
          </cell>
          <cell r="G746">
            <v>60632</v>
          </cell>
          <cell r="I746">
            <v>16</v>
          </cell>
        </row>
        <row r="747">
          <cell r="A747" t="str">
            <v>벽제</v>
          </cell>
          <cell r="B747" t="str">
            <v>벽돌(블록) 제작공</v>
          </cell>
          <cell r="D747" t="str">
            <v>인</v>
          </cell>
          <cell r="E747">
            <v>55205</v>
          </cell>
          <cell r="G747">
            <v>55205</v>
          </cell>
          <cell r="I747">
            <v>17</v>
          </cell>
        </row>
        <row r="748">
          <cell r="A748" t="str">
            <v>미장</v>
          </cell>
          <cell r="B748" t="str">
            <v>미장공</v>
          </cell>
          <cell r="D748" t="str">
            <v>인</v>
          </cell>
          <cell r="E748">
            <v>58995</v>
          </cell>
          <cell r="G748">
            <v>58995</v>
          </cell>
          <cell r="I748">
            <v>18</v>
          </cell>
        </row>
        <row r="749">
          <cell r="A749" t="str">
            <v>온돌</v>
          </cell>
          <cell r="B749" t="str">
            <v>미장공</v>
          </cell>
          <cell r="D749" t="str">
            <v>인</v>
          </cell>
          <cell r="E749">
            <v>58995</v>
          </cell>
          <cell r="G749">
            <v>58995</v>
          </cell>
          <cell r="I749">
            <v>18</v>
          </cell>
          <cell r="L749" t="str">
            <v>온돌공+미장공=미장공</v>
          </cell>
        </row>
        <row r="750">
          <cell r="A750" t="str">
            <v>방수</v>
          </cell>
          <cell r="B750" t="str">
            <v>방수공</v>
          </cell>
          <cell r="D750" t="str">
            <v>인</v>
          </cell>
          <cell r="E750">
            <v>49182</v>
          </cell>
          <cell r="G750">
            <v>49182</v>
          </cell>
          <cell r="I750">
            <v>19</v>
          </cell>
        </row>
        <row r="751">
          <cell r="A751" t="str">
            <v>루핑</v>
          </cell>
          <cell r="B751" t="str">
            <v>방수공</v>
          </cell>
          <cell r="D751" t="str">
            <v>인</v>
          </cell>
          <cell r="E751">
            <v>49182</v>
          </cell>
          <cell r="G751">
            <v>49182</v>
          </cell>
          <cell r="I751">
            <v>19</v>
          </cell>
          <cell r="L751" t="str">
            <v>루핑공+방수공=방수공</v>
          </cell>
        </row>
        <row r="752">
          <cell r="A752" t="str">
            <v>타일</v>
          </cell>
          <cell r="B752" t="str">
            <v>타일공</v>
          </cell>
          <cell r="D752" t="str">
            <v>인</v>
          </cell>
          <cell r="E752">
            <v>59268</v>
          </cell>
          <cell r="G752">
            <v>59268</v>
          </cell>
          <cell r="I752">
            <v>20</v>
          </cell>
        </row>
        <row r="753">
          <cell r="A753" t="str">
            <v>아타</v>
          </cell>
          <cell r="B753" t="str">
            <v>타일공</v>
          </cell>
          <cell r="D753" t="str">
            <v>인</v>
          </cell>
          <cell r="E753">
            <v>59268</v>
          </cell>
          <cell r="G753">
            <v>59268</v>
          </cell>
          <cell r="I753">
            <v>20</v>
          </cell>
          <cell r="L753" t="str">
            <v>아스타일공+타일공=타일공</v>
          </cell>
        </row>
        <row r="754">
          <cell r="A754" t="str">
            <v>줄눈</v>
          </cell>
          <cell r="B754" t="str">
            <v>줄눈공</v>
          </cell>
          <cell r="D754" t="str">
            <v>인</v>
          </cell>
          <cell r="E754">
            <v>57286</v>
          </cell>
          <cell r="G754">
            <v>57286</v>
          </cell>
          <cell r="I754">
            <v>21</v>
          </cell>
        </row>
        <row r="755">
          <cell r="A755" t="str">
            <v>연마</v>
          </cell>
          <cell r="B755" t="str">
            <v>연마공</v>
          </cell>
          <cell r="D755" t="str">
            <v>인</v>
          </cell>
          <cell r="E755">
            <v>61143</v>
          </cell>
          <cell r="G755">
            <v>61143</v>
          </cell>
          <cell r="I755">
            <v>22</v>
          </cell>
        </row>
        <row r="756">
          <cell r="A756" t="str">
            <v>콘리</v>
          </cell>
          <cell r="B756" t="str">
            <v>콘크리트공</v>
          </cell>
          <cell r="D756" t="str">
            <v>인</v>
          </cell>
          <cell r="E756">
            <v>61529</v>
          </cell>
          <cell r="G756">
            <v>61529</v>
          </cell>
          <cell r="I756">
            <v>23</v>
          </cell>
        </row>
        <row r="757">
          <cell r="A757" t="str">
            <v>바브</v>
          </cell>
          <cell r="B757" t="str">
            <v>콘크리트공</v>
          </cell>
          <cell r="D757" t="str">
            <v>인</v>
          </cell>
          <cell r="E757">
            <v>61529</v>
          </cell>
          <cell r="G757">
            <v>61529</v>
          </cell>
          <cell r="I757">
            <v>23</v>
          </cell>
          <cell r="L757" t="str">
            <v>바이브레타공+콘크리트공=콘크리트공</v>
          </cell>
        </row>
        <row r="758">
          <cell r="A758" t="str">
            <v>보러</v>
          </cell>
          <cell r="B758" t="str">
            <v>보일러공</v>
          </cell>
          <cell r="D758" t="str">
            <v>인</v>
          </cell>
          <cell r="E758">
            <v>48055</v>
          </cell>
          <cell r="G758">
            <v>48055</v>
          </cell>
          <cell r="I758">
            <v>24</v>
          </cell>
        </row>
        <row r="759">
          <cell r="A759" t="str">
            <v>배관</v>
          </cell>
          <cell r="B759" t="str">
            <v>배관공</v>
          </cell>
          <cell r="D759" t="str">
            <v>인</v>
          </cell>
          <cell r="E759">
            <v>47788</v>
          </cell>
          <cell r="G759">
            <v>47788</v>
          </cell>
          <cell r="I759">
            <v>25</v>
          </cell>
        </row>
        <row r="760">
          <cell r="A760" t="str">
            <v>위생</v>
          </cell>
          <cell r="B760" t="str">
            <v>위생공</v>
          </cell>
          <cell r="D760" t="str">
            <v>인</v>
          </cell>
          <cell r="E760">
            <v>47747</v>
          </cell>
          <cell r="G760">
            <v>47747</v>
          </cell>
          <cell r="I760">
            <v>26</v>
          </cell>
        </row>
        <row r="761">
          <cell r="A761" t="str">
            <v>보온</v>
          </cell>
          <cell r="B761" t="str">
            <v>보온공</v>
          </cell>
          <cell r="D761" t="str">
            <v>인</v>
          </cell>
          <cell r="E761">
            <v>49300</v>
          </cell>
          <cell r="G761">
            <v>49300</v>
          </cell>
          <cell r="I761">
            <v>27</v>
          </cell>
        </row>
        <row r="762">
          <cell r="A762" t="str">
            <v>도장</v>
          </cell>
          <cell r="B762" t="str">
            <v>도장공</v>
          </cell>
          <cell r="D762" t="str">
            <v>인</v>
          </cell>
          <cell r="E762">
            <v>53130</v>
          </cell>
          <cell r="G762">
            <v>53130</v>
          </cell>
          <cell r="I762">
            <v>28</v>
          </cell>
        </row>
        <row r="763">
          <cell r="A763" t="str">
            <v>계령</v>
          </cell>
          <cell r="B763" t="str">
            <v>도장공</v>
          </cell>
          <cell r="D763" t="str">
            <v>인</v>
          </cell>
          <cell r="E763">
            <v>53130</v>
          </cell>
          <cell r="G763">
            <v>53130</v>
          </cell>
          <cell r="I763">
            <v>28</v>
          </cell>
          <cell r="L763" t="str">
            <v>계령공+모래분사공+도장공=도장공</v>
          </cell>
        </row>
        <row r="764">
          <cell r="A764" t="str">
            <v>모분</v>
          </cell>
          <cell r="B764" t="str">
            <v>도장공</v>
          </cell>
          <cell r="D764" t="str">
            <v>인</v>
          </cell>
          <cell r="E764">
            <v>53130</v>
          </cell>
          <cell r="G764">
            <v>53130</v>
          </cell>
          <cell r="I764">
            <v>28</v>
          </cell>
          <cell r="L764" t="str">
            <v>계령공+모래분사공+도장공=도장공</v>
          </cell>
        </row>
        <row r="765">
          <cell r="A765" t="str">
            <v>내장</v>
          </cell>
          <cell r="B765" t="str">
            <v>내장공</v>
          </cell>
          <cell r="D765" t="str">
            <v>인</v>
          </cell>
          <cell r="E765">
            <v>56336</v>
          </cell>
          <cell r="G765">
            <v>56336</v>
          </cell>
          <cell r="I765">
            <v>29</v>
          </cell>
        </row>
        <row r="766">
          <cell r="A766" t="str">
            <v>도배</v>
          </cell>
          <cell r="B766" t="str">
            <v>도배공</v>
          </cell>
          <cell r="D766" t="str">
            <v>인</v>
          </cell>
          <cell r="E766">
            <v>55621</v>
          </cell>
          <cell r="G766">
            <v>55621</v>
          </cell>
          <cell r="I766">
            <v>30</v>
          </cell>
        </row>
        <row r="767">
          <cell r="A767" t="str">
            <v>지잇</v>
          </cell>
          <cell r="B767" t="str">
            <v>지붕잇기공</v>
          </cell>
          <cell r="D767" t="str">
            <v>인</v>
          </cell>
          <cell r="E767">
            <v>67773</v>
          </cell>
          <cell r="G767">
            <v>67773</v>
          </cell>
          <cell r="I767">
            <v>31</v>
          </cell>
        </row>
        <row r="768">
          <cell r="A768" t="str">
            <v>기와</v>
          </cell>
          <cell r="B768" t="str">
            <v>지붕잇기공</v>
          </cell>
          <cell r="D768" t="str">
            <v>인</v>
          </cell>
          <cell r="E768">
            <v>67773</v>
          </cell>
          <cell r="G768">
            <v>67773</v>
          </cell>
          <cell r="I768">
            <v>31</v>
          </cell>
          <cell r="L768" t="str">
            <v>기와공+스레이트공=지붕잇기공</v>
          </cell>
        </row>
        <row r="769">
          <cell r="A769" t="str">
            <v>스이</v>
          </cell>
          <cell r="B769" t="str">
            <v>지붕잇기공</v>
          </cell>
          <cell r="D769" t="str">
            <v>인</v>
          </cell>
          <cell r="E769">
            <v>67773</v>
          </cell>
          <cell r="G769">
            <v>67773</v>
          </cell>
          <cell r="I769">
            <v>31</v>
          </cell>
          <cell r="L769" t="str">
            <v>기와공+스레이트공=지붕잇기공</v>
          </cell>
        </row>
        <row r="770">
          <cell r="A770" t="str">
            <v>견출</v>
          </cell>
          <cell r="B770" t="str">
            <v>견출공</v>
          </cell>
          <cell r="D770" t="str">
            <v>인</v>
          </cell>
          <cell r="E770">
            <v>58060</v>
          </cell>
          <cell r="G770">
            <v>58060</v>
          </cell>
          <cell r="I770">
            <v>32</v>
          </cell>
        </row>
        <row r="771">
          <cell r="A771" t="str">
            <v>판조</v>
          </cell>
          <cell r="B771" t="str">
            <v>판넬조립공</v>
          </cell>
          <cell r="D771" t="str">
            <v>인</v>
          </cell>
          <cell r="E771">
            <v>59171</v>
          </cell>
          <cell r="G771">
            <v>59171</v>
          </cell>
          <cell r="I771">
            <v>33</v>
          </cell>
        </row>
        <row r="772">
          <cell r="A772" t="str">
            <v>화취</v>
          </cell>
          <cell r="B772" t="str">
            <v>화약취급공</v>
          </cell>
          <cell r="D772" t="str">
            <v>인</v>
          </cell>
          <cell r="E772">
            <v>70722</v>
          </cell>
          <cell r="G772">
            <v>70722</v>
          </cell>
          <cell r="I772">
            <v>34</v>
          </cell>
        </row>
        <row r="773">
          <cell r="A773" t="str">
            <v>착암</v>
          </cell>
          <cell r="B773" t="str">
            <v>착암공</v>
          </cell>
          <cell r="D773" t="str">
            <v>인</v>
          </cell>
          <cell r="E773">
            <v>49906</v>
          </cell>
          <cell r="G773">
            <v>49906</v>
          </cell>
          <cell r="I773">
            <v>35</v>
          </cell>
        </row>
        <row r="774">
          <cell r="A774" t="str">
            <v>보안</v>
          </cell>
          <cell r="B774" t="str">
            <v>보안공</v>
          </cell>
          <cell r="D774" t="str">
            <v>인</v>
          </cell>
          <cell r="E774">
            <v>40511</v>
          </cell>
          <cell r="G774">
            <v>40511</v>
          </cell>
          <cell r="I774">
            <v>36</v>
          </cell>
        </row>
        <row r="775">
          <cell r="A775" t="str">
            <v>포장</v>
          </cell>
          <cell r="B775" t="str">
            <v>포장공</v>
          </cell>
          <cell r="D775" t="str">
            <v>인</v>
          </cell>
          <cell r="E775">
            <v>61600</v>
          </cell>
          <cell r="G775">
            <v>61600</v>
          </cell>
          <cell r="I775">
            <v>37</v>
          </cell>
        </row>
        <row r="776">
          <cell r="A776" t="str">
            <v>포설</v>
          </cell>
          <cell r="B776" t="str">
            <v>포설공</v>
          </cell>
          <cell r="D776" t="str">
            <v>인</v>
          </cell>
          <cell r="E776">
            <v>53542</v>
          </cell>
          <cell r="G776">
            <v>53542</v>
          </cell>
          <cell r="I776">
            <v>38</v>
          </cell>
        </row>
        <row r="777">
          <cell r="A777" t="str">
            <v>궤도</v>
          </cell>
          <cell r="B777" t="str">
            <v>궤도공</v>
          </cell>
          <cell r="D777" t="str">
            <v>인</v>
          </cell>
          <cell r="E777">
            <v>53982</v>
          </cell>
          <cell r="G777">
            <v>53982</v>
          </cell>
          <cell r="I777">
            <v>39</v>
          </cell>
        </row>
        <row r="778">
          <cell r="A778" t="str">
            <v>철궤</v>
          </cell>
          <cell r="B778" t="str">
            <v>궤도공</v>
          </cell>
          <cell r="D778" t="str">
            <v>인</v>
          </cell>
          <cell r="E778">
            <v>53982</v>
          </cell>
          <cell r="G778">
            <v>53982</v>
          </cell>
          <cell r="I778">
            <v>39</v>
          </cell>
          <cell r="L778" t="str">
            <v>철도궤도공+궤도공=궤도공</v>
          </cell>
        </row>
        <row r="779">
          <cell r="A779" t="str">
            <v>용철</v>
          </cell>
          <cell r="B779" t="str">
            <v>용접공( 철도 )</v>
          </cell>
          <cell r="D779" t="str">
            <v>인</v>
          </cell>
          <cell r="E779">
            <v>61831</v>
          </cell>
          <cell r="G779">
            <v>61831</v>
          </cell>
          <cell r="I779">
            <v>40</v>
          </cell>
        </row>
        <row r="780">
          <cell r="A780" t="str">
            <v>잠수</v>
          </cell>
          <cell r="B780" t="str">
            <v>잠수부</v>
          </cell>
          <cell r="D780" t="str">
            <v>인</v>
          </cell>
          <cell r="E780">
            <v>90328</v>
          </cell>
          <cell r="G780">
            <v>90328</v>
          </cell>
          <cell r="I780">
            <v>41</v>
          </cell>
        </row>
        <row r="781">
          <cell r="A781" t="str">
            <v>보지</v>
          </cell>
          <cell r="B781" t="str">
            <v>보링공( 지질조사 )</v>
          </cell>
          <cell r="D781" t="str">
            <v>인</v>
          </cell>
          <cell r="E781">
            <v>50970</v>
          </cell>
          <cell r="G781">
            <v>50970</v>
          </cell>
          <cell r="I781">
            <v>42</v>
          </cell>
        </row>
        <row r="782">
          <cell r="A782" t="str">
            <v>우물</v>
          </cell>
          <cell r="B782" t="str">
            <v>보링공( 지질조사 )</v>
          </cell>
          <cell r="D782" t="str">
            <v>인</v>
          </cell>
          <cell r="E782">
            <v>50970</v>
          </cell>
          <cell r="G782">
            <v>50970</v>
          </cell>
          <cell r="I782">
            <v>42</v>
          </cell>
          <cell r="L782" t="str">
            <v>우물공+보링공=보링공</v>
          </cell>
        </row>
        <row r="783">
          <cell r="A783" t="str">
            <v>조경</v>
          </cell>
          <cell r="B783" t="str">
            <v>조경공</v>
          </cell>
          <cell r="D783" t="str">
            <v>인</v>
          </cell>
          <cell r="E783">
            <v>53931</v>
          </cell>
          <cell r="G783">
            <v>53931</v>
          </cell>
          <cell r="I783">
            <v>43</v>
          </cell>
        </row>
        <row r="784">
          <cell r="A784" t="str">
            <v>벌목</v>
          </cell>
          <cell r="B784" t="str">
            <v>벌목부</v>
          </cell>
          <cell r="D784" t="str">
            <v>인</v>
          </cell>
          <cell r="E784">
            <v>59480</v>
          </cell>
          <cell r="G784">
            <v>59480</v>
          </cell>
          <cell r="I784">
            <v>44</v>
          </cell>
        </row>
        <row r="785">
          <cell r="A785" t="str">
            <v>조인</v>
          </cell>
          <cell r="B785" t="str">
            <v>조림인부</v>
          </cell>
          <cell r="D785" t="str">
            <v>인</v>
          </cell>
          <cell r="E785">
            <v>43582</v>
          </cell>
          <cell r="G785">
            <v>43582</v>
          </cell>
          <cell r="I785">
            <v>45</v>
          </cell>
        </row>
        <row r="786">
          <cell r="A786" t="str">
            <v>플기</v>
          </cell>
          <cell r="B786" t="str">
            <v>플랜트 기계설치공</v>
          </cell>
          <cell r="D786" t="str">
            <v>인</v>
          </cell>
          <cell r="E786">
            <v>61529</v>
          </cell>
          <cell r="G786">
            <v>61529</v>
          </cell>
          <cell r="I786">
            <v>46</v>
          </cell>
        </row>
        <row r="787">
          <cell r="A787" t="str">
            <v>플특</v>
          </cell>
          <cell r="B787" t="str">
            <v>플랜트 특수용접공</v>
          </cell>
          <cell r="D787" t="str">
            <v>인</v>
          </cell>
          <cell r="E787">
            <v>91094</v>
          </cell>
          <cell r="G787">
            <v>91094</v>
          </cell>
          <cell r="I787">
            <v>47</v>
          </cell>
        </row>
        <row r="788">
          <cell r="A788" t="str">
            <v>플용</v>
          </cell>
          <cell r="B788" t="str">
            <v>플랜트 용접공</v>
          </cell>
          <cell r="D788" t="str">
            <v>인</v>
          </cell>
          <cell r="E788">
            <v>61564</v>
          </cell>
          <cell r="G788">
            <v>61564</v>
          </cell>
          <cell r="I788">
            <v>48</v>
          </cell>
        </row>
        <row r="789">
          <cell r="A789" t="str">
            <v>플배</v>
          </cell>
          <cell r="B789" t="str">
            <v>플랜트 배관공</v>
          </cell>
          <cell r="D789" t="str">
            <v>인</v>
          </cell>
          <cell r="E789">
            <v>65803</v>
          </cell>
          <cell r="G789">
            <v>65803</v>
          </cell>
          <cell r="I789">
            <v>49</v>
          </cell>
        </row>
        <row r="790">
          <cell r="A790" t="str">
            <v>플제</v>
          </cell>
          <cell r="B790" t="str">
            <v>플랜트 제관공</v>
          </cell>
          <cell r="D790" t="str">
            <v>인</v>
          </cell>
          <cell r="E790">
            <v>56205</v>
          </cell>
          <cell r="G790">
            <v>56205</v>
          </cell>
          <cell r="I790">
            <v>50</v>
          </cell>
        </row>
        <row r="791">
          <cell r="A791" t="str">
            <v>시측</v>
          </cell>
          <cell r="B791" t="str">
            <v>시공측량사</v>
          </cell>
          <cell r="D791" t="str">
            <v>인</v>
          </cell>
          <cell r="E791">
            <v>50942</v>
          </cell>
          <cell r="G791">
            <v>50942</v>
          </cell>
          <cell r="I791">
            <v>51</v>
          </cell>
        </row>
        <row r="792">
          <cell r="A792" t="str">
            <v>시조</v>
          </cell>
          <cell r="B792" t="str">
            <v>시공측량사 조수</v>
          </cell>
          <cell r="D792" t="str">
            <v>인</v>
          </cell>
          <cell r="E792">
            <v>36017</v>
          </cell>
          <cell r="G792">
            <v>36017</v>
          </cell>
          <cell r="I792">
            <v>52</v>
          </cell>
        </row>
        <row r="793">
          <cell r="A793" t="str">
            <v>측부</v>
          </cell>
          <cell r="B793" t="str">
            <v>측부</v>
          </cell>
          <cell r="D793" t="str">
            <v>인</v>
          </cell>
          <cell r="E793">
            <v>29586</v>
          </cell>
          <cell r="G793">
            <v>29586</v>
          </cell>
          <cell r="I793">
            <v>53</v>
          </cell>
        </row>
        <row r="794">
          <cell r="A794" t="str">
            <v>송전</v>
          </cell>
          <cell r="B794" t="str">
            <v>송전전공</v>
          </cell>
          <cell r="D794" t="str">
            <v>인</v>
          </cell>
          <cell r="E794">
            <v>205591</v>
          </cell>
          <cell r="G794">
            <v>205591</v>
          </cell>
          <cell r="I794">
            <v>54</v>
          </cell>
        </row>
        <row r="795">
          <cell r="A795" t="str">
            <v>송활</v>
          </cell>
          <cell r="B795" t="str">
            <v>송전활선전공</v>
          </cell>
          <cell r="D795" t="str">
            <v>인</v>
          </cell>
          <cell r="E795">
            <v>238947</v>
          </cell>
          <cell r="G795">
            <v>238947</v>
          </cell>
          <cell r="I795">
            <v>55</v>
          </cell>
        </row>
        <row r="796">
          <cell r="A796" t="str">
            <v>배전</v>
          </cell>
          <cell r="B796" t="str">
            <v>배전전공</v>
          </cell>
          <cell r="D796" t="str">
            <v>인</v>
          </cell>
          <cell r="E796">
            <v>183689</v>
          </cell>
          <cell r="G796">
            <v>183689</v>
          </cell>
          <cell r="I796">
            <v>56</v>
          </cell>
        </row>
        <row r="797">
          <cell r="A797" t="str">
            <v>배활</v>
          </cell>
          <cell r="B797" t="str">
            <v>배전활선전공</v>
          </cell>
          <cell r="D797" t="str">
            <v>인</v>
          </cell>
          <cell r="E797">
            <v>189317</v>
          </cell>
          <cell r="G797">
            <v>189317</v>
          </cell>
          <cell r="I797">
            <v>57</v>
          </cell>
        </row>
        <row r="798">
          <cell r="A798" t="str">
            <v>플전</v>
          </cell>
          <cell r="B798" t="str">
            <v>플랜트 전공</v>
          </cell>
          <cell r="D798" t="str">
            <v>인</v>
          </cell>
          <cell r="E798">
            <v>53300</v>
          </cell>
          <cell r="G798">
            <v>53300</v>
          </cell>
          <cell r="I798">
            <v>58</v>
          </cell>
        </row>
        <row r="799">
          <cell r="A799" t="str">
            <v>내전</v>
          </cell>
          <cell r="B799" t="str">
            <v>내선전공</v>
          </cell>
          <cell r="D799" t="str">
            <v>인</v>
          </cell>
          <cell r="E799">
            <v>48079</v>
          </cell>
          <cell r="G799">
            <v>48079</v>
          </cell>
          <cell r="I799">
            <v>59</v>
          </cell>
        </row>
        <row r="800">
          <cell r="A800" t="str">
            <v>특케</v>
          </cell>
          <cell r="B800" t="str">
            <v>특고압 케이블전공</v>
          </cell>
          <cell r="D800" t="str">
            <v>인</v>
          </cell>
          <cell r="E800">
            <v>103937</v>
          </cell>
          <cell r="G800">
            <v>103937</v>
          </cell>
          <cell r="I800">
            <v>60</v>
          </cell>
        </row>
        <row r="801">
          <cell r="A801" t="str">
            <v>고케</v>
          </cell>
          <cell r="B801" t="str">
            <v>고압케이블전공</v>
          </cell>
          <cell r="D801" t="str">
            <v>인</v>
          </cell>
          <cell r="E801">
            <v>67955</v>
          </cell>
          <cell r="G801">
            <v>67955</v>
          </cell>
          <cell r="I801">
            <v>61</v>
          </cell>
        </row>
        <row r="802">
          <cell r="A802" t="str">
            <v>저케</v>
          </cell>
          <cell r="B802" t="str">
            <v>저압케이블전공</v>
          </cell>
          <cell r="D802" t="str">
            <v>인</v>
          </cell>
          <cell r="E802">
            <v>60999</v>
          </cell>
          <cell r="G802">
            <v>60999</v>
          </cell>
          <cell r="I802">
            <v>62</v>
          </cell>
        </row>
        <row r="803">
          <cell r="A803" t="str">
            <v>철신</v>
          </cell>
          <cell r="B803" t="str">
            <v>철도신호공</v>
          </cell>
          <cell r="D803" t="str">
            <v>인</v>
          </cell>
          <cell r="E803">
            <v>81310</v>
          </cell>
          <cell r="G803">
            <v>81310</v>
          </cell>
          <cell r="I803">
            <v>63</v>
          </cell>
        </row>
        <row r="804">
          <cell r="A804" t="str">
            <v>계장</v>
          </cell>
          <cell r="B804" t="str">
            <v>계장공</v>
          </cell>
          <cell r="D804" t="str">
            <v>인</v>
          </cell>
          <cell r="E804">
            <v>57774</v>
          </cell>
          <cell r="G804">
            <v>57774</v>
          </cell>
          <cell r="I804">
            <v>64</v>
          </cell>
        </row>
        <row r="805">
          <cell r="A805" t="str">
            <v>통외</v>
          </cell>
          <cell r="B805" t="str">
            <v>통신외선공</v>
          </cell>
          <cell r="D805" t="str">
            <v>인</v>
          </cell>
          <cell r="E805">
            <v>78603</v>
          </cell>
          <cell r="G805">
            <v>78603</v>
          </cell>
          <cell r="I805">
            <v>65</v>
          </cell>
        </row>
        <row r="806">
          <cell r="A806" t="str">
            <v>통설</v>
          </cell>
          <cell r="B806" t="str">
            <v>통신설비공</v>
          </cell>
          <cell r="D806" t="str">
            <v>인</v>
          </cell>
          <cell r="E806">
            <v>67740</v>
          </cell>
          <cell r="G806">
            <v>67740</v>
          </cell>
          <cell r="I806">
            <v>66</v>
          </cell>
        </row>
        <row r="807">
          <cell r="A807" t="str">
            <v>통내</v>
          </cell>
          <cell r="B807" t="str">
            <v>통신내선공</v>
          </cell>
          <cell r="D807" t="str">
            <v>인</v>
          </cell>
          <cell r="E807">
            <v>61107</v>
          </cell>
          <cell r="G807">
            <v>61107</v>
          </cell>
          <cell r="I807">
            <v>67</v>
          </cell>
        </row>
        <row r="808">
          <cell r="A808" t="str">
            <v>통케</v>
          </cell>
          <cell r="B808" t="str">
            <v>통신케이블공</v>
          </cell>
          <cell r="D808" t="str">
            <v>인</v>
          </cell>
          <cell r="E808">
            <v>81640</v>
          </cell>
          <cell r="G808">
            <v>81640</v>
          </cell>
          <cell r="I808">
            <v>68</v>
          </cell>
        </row>
        <row r="809">
          <cell r="A809" t="str">
            <v>무안</v>
          </cell>
          <cell r="B809" t="str">
            <v>무선안테나공</v>
          </cell>
          <cell r="D809" t="str">
            <v>인</v>
          </cell>
          <cell r="E809">
            <v>94904</v>
          </cell>
          <cell r="G809">
            <v>94904</v>
          </cell>
          <cell r="I809">
            <v>69</v>
          </cell>
        </row>
        <row r="810">
          <cell r="A810" t="str">
            <v>작반</v>
          </cell>
          <cell r="B810" t="str">
            <v>작업반장</v>
          </cell>
          <cell r="D810" t="str">
            <v>인</v>
          </cell>
          <cell r="E810">
            <v>55210</v>
          </cell>
          <cell r="G810">
            <v>55210</v>
          </cell>
          <cell r="I810">
            <v>70</v>
          </cell>
        </row>
        <row r="811">
          <cell r="A811" t="str">
            <v>수작반</v>
          </cell>
          <cell r="B811" t="str">
            <v>작업반장</v>
          </cell>
          <cell r="D811" t="str">
            <v>인</v>
          </cell>
          <cell r="E811">
            <v>55210</v>
          </cell>
          <cell r="G811">
            <v>55210</v>
          </cell>
          <cell r="I811">
            <v>70</v>
          </cell>
          <cell r="L811" t="str">
            <v>수작업반장+작업반장=작업반장</v>
          </cell>
        </row>
        <row r="812">
          <cell r="A812" t="str">
            <v>목도</v>
          </cell>
          <cell r="B812" t="str">
            <v>목도</v>
          </cell>
          <cell r="D812" t="str">
            <v>인</v>
          </cell>
          <cell r="E812">
            <v>61735</v>
          </cell>
          <cell r="G812">
            <v>61735</v>
          </cell>
          <cell r="I812">
            <v>71</v>
          </cell>
        </row>
        <row r="813">
          <cell r="A813" t="str">
            <v>조력</v>
          </cell>
          <cell r="B813" t="str">
            <v>조력공</v>
          </cell>
          <cell r="D813" t="str">
            <v>인</v>
          </cell>
          <cell r="E813">
            <v>39745</v>
          </cell>
          <cell r="G813">
            <v>39745</v>
          </cell>
          <cell r="I813">
            <v>72</v>
          </cell>
        </row>
        <row r="814">
          <cell r="A814" t="str">
            <v>특인</v>
          </cell>
          <cell r="B814" t="str">
            <v>특별인부</v>
          </cell>
          <cell r="D814" t="str">
            <v>인</v>
          </cell>
          <cell r="E814">
            <v>48996</v>
          </cell>
          <cell r="G814">
            <v>48996</v>
          </cell>
          <cell r="I814">
            <v>73</v>
          </cell>
        </row>
        <row r="815">
          <cell r="A815" t="str">
            <v>보인</v>
          </cell>
          <cell r="B815" t="str">
            <v>보통인부</v>
          </cell>
          <cell r="D815" t="str">
            <v>인</v>
          </cell>
          <cell r="E815">
            <v>33323</v>
          </cell>
          <cell r="G815">
            <v>33323</v>
          </cell>
          <cell r="I815">
            <v>74</v>
          </cell>
        </row>
        <row r="816">
          <cell r="A816" t="str">
            <v>검조</v>
          </cell>
          <cell r="B816" t="str">
            <v>보통인부</v>
          </cell>
          <cell r="D816" t="str">
            <v>인</v>
          </cell>
          <cell r="E816">
            <v>33323</v>
          </cell>
          <cell r="G816">
            <v>33323</v>
          </cell>
          <cell r="I816">
            <v>74</v>
          </cell>
          <cell r="L816" t="str">
            <v>검조부+양생공+보통인부=보통인부</v>
          </cell>
        </row>
        <row r="817">
          <cell r="A817" t="str">
            <v>양생</v>
          </cell>
          <cell r="B817" t="str">
            <v>보통인부</v>
          </cell>
          <cell r="D817" t="str">
            <v>인</v>
          </cell>
          <cell r="E817">
            <v>33323</v>
          </cell>
          <cell r="G817">
            <v>33323</v>
          </cell>
          <cell r="I817">
            <v>74</v>
          </cell>
          <cell r="L817" t="str">
            <v>검조부+양생공+보통인부=보통인부</v>
          </cell>
        </row>
        <row r="818">
          <cell r="A818" t="str">
            <v>건기운</v>
          </cell>
          <cell r="B818" t="str">
            <v>건설기계운전사(기사)</v>
          </cell>
          <cell r="D818" t="str">
            <v>인</v>
          </cell>
          <cell r="E818">
            <v>55024</v>
          </cell>
          <cell r="G818">
            <v>55024</v>
          </cell>
          <cell r="I818">
            <v>75</v>
          </cell>
        </row>
        <row r="819">
          <cell r="A819" t="str">
            <v>건기장</v>
          </cell>
          <cell r="B819" t="str">
            <v>건설기계조장</v>
          </cell>
          <cell r="D819" t="str">
            <v>인</v>
          </cell>
          <cell r="E819">
            <v>61773</v>
          </cell>
          <cell r="G819">
            <v>61773</v>
          </cell>
          <cell r="I819">
            <v>76</v>
          </cell>
        </row>
        <row r="820">
          <cell r="A820" t="str">
            <v>운운</v>
          </cell>
          <cell r="B820" t="str">
            <v>운전사( 운반차 )</v>
          </cell>
          <cell r="D820" t="str">
            <v>인</v>
          </cell>
          <cell r="E820">
            <v>51326</v>
          </cell>
          <cell r="G820">
            <v>51326</v>
          </cell>
          <cell r="I820">
            <v>77</v>
          </cell>
        </row>
        <row r="821">
          <cell r="A821" t="str">
            <v>운기</v>
          </cell>
          <cell r="B821" t="str">
            <v>운전사( 기계 )</v>
          </cell>
          <cell r="D821" t="str">
            <v>인</v>
          </cell>
          <cell r="E821">
            <v>47548</v>
          </cell>
          <cell r="G821">
            <v>47548</v>
          </cell>
          <cell r="I821">
            <v>78</v>
          </cell>
        </row>
        <row r="822">
          <cell r="A822" t="str">
            <v>건기조</v>
          </cell>
          <cell r="B822" t="str">
            <v>건설기계운전조수</v>
          </cell>
          <cell r="D822" t="str">
            <v>인</v>
          </cell>
          <cell r="E822">
            <v>40627</v>
          </cell>
          <cell r="G822">
            <v>40627</v>
          </cell>
          <cell r="I822">
            <v>79</v>
          </cell>
        </row>
        <row r="823">
          <cell r="A823" t="str">
            <v>고선</v>
          </cell>
          <cell r="B823" t="str">
            <v>고급선원</v>
          </cell>
          <cell r="D823" t="str">
            <v>인</v>
          </cell>
          <cell r="E823">
            <v>67061</v>
          </cell>
          <cell r="G823">
            <v>67061</v>
          </cell>
          <cell r="I823">
            <v>80</v>
          </cell>
        </row>
        <row r="824">
          <cell r="A824" t="str">
            <v>보선</v>
          </cell>
          <cell r="B824" t="str">
            <v>보통선원</v>
          </cell>
          <cell r="D824" t="str">
            <v>인</v>
          </cell>
          <cell r="E824">
            <v>52777</v>
          </cell>
          <cell r="G824">
            <v>52777</v>
          </cell>
          <cell r="I824">
            <v>81</v>
          </cell>
        </row>
        <row r="825">
          <cell r="A825" t="str">
            <v>선부</v>
          </cell>
          <cell r="B825" t="str">
            <v>선부</v>
          </cell>
          <cell r="D825" t="str">
            <v>인</v>
          </cell>
          <cell r="E825">
            <v>41914</v>
          </cell>
          <cell r="G825">
            <v>41914</v>
          </cell>
          <cell r="I825">
            <v>82</v>
          </cell>
        </row>
        <row r="826">
          <cell r="A826" t="str">
            <v>준선</v>
          </cell>
          <cell r="B826" t="str">
            <v>준설선 선장</v>
          </cell>
          <cell r="D826" t="str">
            <v>인</v>
          </cell>
          <cell r="E826">
            <v>83294</v>
          </cell>
          <cell r="G826">
            <v>83294</v>
          </cell>
          <cell r="I826">
            <v>83</v>
          </cell>
        </row>
        <row r="827">
          <cell r="A827" t="str">
            <v>준장</v>
          </cell>
          <cell r="B827" t="str">
            <v>준설선기관 장</v>
          </cell>
          <cell r="D827" t="str">
            <v>인</v>
          </cell>
          <cell r="E827">
            <v>72765</v>
          </cell>
          <cell r="G827">
            <v>72765</v>
          </cell>
          <cell r="I827">
            <v>84</v>
          </cell>
        </row>
        <row r="828">
          <cell r="A828" t="str">
            <v>준기</v>
          </cell>
          <cell r="B828" t="str">
            <v>준설선 기관사</v>
          </cell>
          <cell r="D828" t="str">
            <v>인</v>
          </cell>
          <cell r="E828">
            <v>62094</v>
          </cell>
          <cell r="G828">
            <v>62094</v>
          </cell>
          <cell r="I828">
            <v>85</v>
          </cell>
        </row>
        <row r="829">
          <cell r="A829" t="str">
            <v>준운</v>
          </cell>
          <cell r="B829" t="str">
            <v>준설선 운전사</v>
          </cell>
          <cell r="D829" t="str">
            <v>인</v>
          </cell>
          <cell r="E829">
            <v>63045</v>
          </cell>
          <cell r="G829">
            <v>63045</v>
          </cell>
          <cell r="I829">
            <v>86</v>
          </cell>
        </row>
        <row r="830">
          <cell r="A830" t="str">
            <v>준전</v>
          </cell>
          <cell r="B830" t="str">
            <v>준설선 전기사</v>
          </cell>
          <cell r="D830" t="str">
            <v>인</v>
          </cell>
          <cell r="E830">
            <v>62792</v>
          </cell>
          <cell r="G830">
            <v>62792</v>
          </cell>
          <cell r="I830">
            <v>87</v>
          </cell>
        </row>
        <row r="831">
          <cell r="A831" t="str">
            <v>기설</v>
          </cell>
          <cell r="B831" t="str">
            <v>기계설치공</v>
          </cell>
          <cell r="D831" t="str">
            <v>인</v>
          </cell>
          <cell r="E831">
            <v>52976</v>
          </cell>
          <cell r="G831">
            <v>52976</v>
          </cell>
          <cell r="I831">
            <v>88</v>
          </cell>
        </row>
        <row r="832">
          <cell r="A832" t="str">
            <v>기계</v>
          </cell>
          <cell r="B832" t="str">
            <v>기계공</v>
          </cell>
          <cell r="D832" t="str">
            <v>인</v>
          </cell>
          <cell r="E832">
            <v>51297</v>
          </cell>
          <cell r="G832">
            <v>51297</v>
          </cell>
          <cell r="I832">
            <v>89</v>
          </cell>
        </row>
        <row r="833">
          <cell r="A833" t="str">
            <v>현사</v>
          </cell>
          <cell r="B833" t="str">
            <v>현도사-</v>
          </cell>
          <cell r="D833" t="str">
            <v>인</v>
          </cell>
          <cell r="E833">
            <v>60150</v>
          </cell>
          <cell r="G833">
            <v>60150</v>
          </cell>
          <cell r="I833">
            <v>90</v>
          </cell>
        </row>
        <row r="834">
          <cell r="A834" t="str">
            <v>제도</v>
          </cell>
          <cell r="B834" t="str">
            <v>제도사</v>
          </cell>
          <cell r="D834" t="str">
            <v>인</v>
          </cell>
          <cell r="E834">
            <v>45300</v>
          </cell>
          <cell r="G834">
            <v>45300</v>
          </cell>
          <cell r="I834">
            <v>91</v>
          </cell>
        </row>
        <row r="835">
          <cell r="A835" t="str">
            <v>시1</v>
          </cell>
          <cell r="B835" t="str">
            <v>시험사 1급</v>
          </cell>
          <cell r="D835" t="str">
            <v>인</v>
          </cell>
          <cell r="E835">
            <v>50020</v>
          </cell>
          <cell r="G835">
            <v>50020</v>
          </cell>
          <cell r="I835">
            <v>92</v>
          </cell>
        </row>
        <row r="836">
          <cell r="A836" t="str">
            <v>시2</v>
          </cell>
          <cell r="B836" t="str">
            <v>시험사 2급</v>
          </cell>
          <cell r="D836" t="str">
            <v>인</v>
          </cell>
          <cell r="E836">
            <v>43974</v>
          </cell>
          <cell r="G836">
            <v>43974</v>
          </cell>
          <cell r="I836">
            <v>93</v>
          </cell>
        </row>
        <row r="837">
          <cell r="A837" t="str">
            <v>시보</v>
          </cell>
          <cell r="B837" t="str">
            <v>시험보조수</v>
          </cell>
          <cell r="D837" t="str">
            <v>인</v>
          </cell>
          <cell r="E837">
            <v>29340</v>
          </cell>
          <cell r="G837">
            <v>29340</v>
          </cell>
          <cell r="I837">
            <v>94</v>
          </cell>
        </row>
        <row r="838">
          <cell r="A838" t="str">
            <v>유리</v>
          </cell>
          <cell r="B838" t="str">
            <v>유리공</v>
          </cell>
          <cell r="D838" t="str">
            <v>인</v>
          </cell>
          <cell r="E838">
            <v>57521</v>
          </cell>
          <cell r="G838">
            <v>57521</v>
          </cell>
          <cell r="I838">
            <v>95</v>
          </cell>
        </row>
        <row r="839">
          <cell r="A839" t="str">
            <v>함석</v>
          </cell>
          <cell r="B839" t="str">
            <v>함석공</v>
          </cell>
          <cell r="D839" t="str">
            <v>인</v>
          </cell>
          <cell r="E839">
            <v>58194</v>
          </cell>
          <cell r="G839">
            <v>58194</v>
          </cell>
          <cell r="I839">
            <v>96</v>
          </cell>
        </row>
        <row r="840">
          <cell r="A840" t="str">
            <v>용일</v>
          </cell>
          <cell r="B840" t="str">
            <v>용접공( 일반 )</v>
          </cell>
          <cell r="D840" t="str">
            <v>인</v>
          </cell>
          <cell r="E840">
            <v>59532</v>
          </cell>
          <cell r="G840">
            <v>59532</v>
          </cell>
          <cell r="I840">
            <v>97</v>
          </cell>
        </row>
        <row r="841">
          <cell r="A841" t="str">
            <v>닥트</v>
          </cell>
          <cell r="B841" t="str">
            <v>닥트공</v>
          </cell>
          <cell r="D841" t="str">
            <v>인</v>
          </cell>
          <cell r="E841">
            <v>48376</v>
          </cell>
          <cell r="G841">
            <v>48376</v>
          </cell>
          <cell r="I841">
            <v>98</v>
          </cell>
        </row>
        <row r="842">
          <cell r="A842" t="str">
            <v>할석</v>
          </cell>
          <cell r="B842" t="str">
            <v>할석공</v>
          </cell>
          <cell r="D842" t="str">
            <v>인</v>
          </cell>
          <cell r="E842">
            <v>61149</v>
          </cell>
          <cell r="G842">
            <v>61149</v>
          </cell>
          <cell r="I842">
            <v>99</v>
          </cell>
        </row>
        <row r="843">
          <cell r="A843" t="str">
            <v>제축</v>
          </cell>
          <cell r="B843" t="str">
            <v>제철축로공</v>
          </cell>
          <cell r="D843" t="str">
            <v>인</v>
          </cell>
          <cell r="E843">
            <v>91162</v>
          </cell>
          <cell r="G843">
            <v>91162</v>
          </cell>
          <cell r="I843">
            <v>100</v>
          </cell>
        </row>
        <row r="844">
          <cell r="A844" t="str">
            <v>지기1</v>
          </cell>
          <cell r="B844" t="str">
            <v>지적기사1급</v>
          </cell>
          <cell r="D844" t="str">
            <v>인</v>
          </cell>
          <cell r="E844">
            <v>88602</v>
          </cell>
          <cell r="G844">
            <v>88602</v>
          </cell>
          <cell r="I844">
            <v>101</v>
          </cell>
        </row>
        <row r="845">
          <cell r="A845" t="str">
            <v>지기2</v>
          </cell>
          <cell r="B845" t="str">
            <v>지적기사2급</v>
          </cell>
          <cell r="D845" t="str">
            <v>인</v>
          </cell>
          <cell r="E845">
            <v>72461</v>
          </cell>
          <cell r="G845">
            <v>72461</v>
          </cell>
          <cell r="I845">
            <v>102</v>
          </cell>
        </row>
        <row r="846">
          <cell r="A846" t="str">
            <v>지기능1</v>
          </cell>
          <cell r="B846" t="str">
            <v>지적기능사1급</v>
          </cell>
          <cell r="D846" t="str">
            <v>인</v>
          </cell>
          <cell r="E846">
            <v>49865</v>
          </cell>
          <cell r="G846">
            <v>49865</v>
          </cell>
          <cell r="I846">
            <v>103</v>
          </cell>
        </row>
        <row r="847">
          <cell r="A847" t="str">
            <v>지기능2</v>
          </cell>
          <cell r="B847" t="str">
            <v>지적기능사2급</v>
          </cell>
          <cell r="D847" t="str">
            <v>인</v>
          </cell>
          <cell r="E847">
            <v>33860</v>
          </cell>
          <cell r="G847">
            <v>33860</v>
          </cell>
          <cell r="I847">
            <v>104</v>
          </cell>
        </row>
        <row r="848">
          <cell r="A848" t="str">
            <v>광전</v>
          </cell>
          <cell r="B848" t="str">
            <v>광·전자통신부문</v>
          </cell>
          <cell r="D848" t="str">
            <v>인</v>
          </cell>
          <cell r="E848">
            <v>0</v>
          </cell>
          <cell r="I848">
            <v>104</v>
          </cell>
        </row>
        <row r="849">
          <cell r="A849" t="str">
            <v>H설</v>
          </cell>
          <cell r="B849" t="str">
            <v>H/W 설치기사</v>
          </cell>
          <cell r="D849" t="str">
            <v>인</v>
          </cell>
          <cell r="E849">
            <v>83505</v>
          </cell>
          <cell r="G849">
            <v>83505</v>
          </cell>
          <cell r="I849">
            <v>105</v>
          </cell>
        </row>
        <row r="850">
          <cell r="A850" t="str">
            <v>H시</v>
          </cell>
          <cell r="B850" t="str">
            <v>H/W 시험기사</v>
          </cell>
          <cell r="D850" t="str">
            <v>인</v>
          </cell>
          <cell r="E850">
            <v>85559</v>
          </cell>
          <cell r="G850">
            <v>85559</v>
          </cell>
          <cell r="I850">
            <v>106</v>
          </cell>
        </row>
        <row r="851">
          <cell r="A851" t="str">
            <v>S시</v>
          </cell>
          <cell r="B851" t="str">
            <v>S/W 시험기사</v>
          </cell>
          <cell r="D851" t="str">
            <v>인</v>
          </cell>
          <cell r="E851">
            <v>86920</v>
          </cell>
          <cell r="G851">
            <v>86920</v>
          </cell>
          <cell r="I851">
            <v>107</v>
          </cell>
        </row>
        <row r="852">
          <cell r="A852" t="str">
            <v>CU</v>
          </cell>
          <cell r="B852" t="str">
            <v>CPU시험기사</v>
          </cell>
          <cell r="D852" t="str">
            <v>인</v>
          </cell>
          <cell r="E852">
            <v>81914</v>
          </cell>
          <cell r="G852">
            <v>81914</v>
          </cell>
          <cell r="I852">
            <v>108</v>
          </cell>
        </row>
        <row r="853">
          <cell r="A853" t="str">
            <v>광신</v>
          </cell>
          <cell r="B853" t="str">
            <v>광통신기사</v>
          </cell>
          <cell r="D853" t="str">
            <v>인</v>
          </cell>
          <cell r="E853">
            <v>109748</v>
          </cell>
          <cell r="G853">
            <v>109748</v>
          </cell>
          <cell r="I853">
            <v>109</v>
          </cell>
        </row>
        <row r="854">
          <cell r="A854" t="str">
            <v>광이</v>
          </cell>
          <cell r="B854" t="str">
            <v>광케이블기사</v>
          </cell>
          <cell r="D854" t="str">
            <v>인</v>
          </cell>
          <cell r="E854">
            <v>94054</v>
          </cell>
          <cell r="G854">
            <v>94054</v>
          </cell>
          <cell r="I854">
            <v>110</v>
          </cell>
        </row>
        <row r="855">
          <cell r="A855" t="str">
            <v>문재</v>
          </cell>
          <cell r="B855" t="str">
            <v>문화재직종</v>
          </cell>
          <cell r="D855" t="str">
            <v>인</v>
          </cell>
          <cell r="E855">
            <v>0</v>
          </cell>
          <cell r="I855">
            <v>110</v>
          </cell>
        </row>
        <row r="856">
          <cell r="A856" t="str">
            <v>도편</v>
          </cell>
          <cell r="B856" t="str">
            <v>도편수</v>
          </cell>
          <cell r="D856" t="str">
            <v>인</v>
          </cell>
          <cell r="E856">
            <v>128797</v>
          </cell>
          <cell r="G856">
            <v>128797</v>
          </cell>
          <cell r="I856">
            <v>111</v>
          </cell>
        </row>
        <row r="857">
          <cell r="A857" t="str">
            <v>목각</v>
          </cell>
          <cell r="B857" t="str">
            <v>목조각공</v>
          </cell>
          <cell r="D857" t="str">
            <v>인</v>
          </cell>
          <cell r="E857">
            <v>109000</v>
          </cell>
          <cell r="G857">
            <v>109000</v>
          </cell>
          <cell r="I857">
            <v>112</v>
          </cell>
        </row>
        <row r="858">
          <cell r="A858" t="str">
            <v>한목</v>
          </cell>
          <cell r="B858" t="str">
            <v>한식목공</v>
          </cell>
          <cell r="D858" t="str">
            <v>인</v>
          </cell>
          <cell r="E858">
            <v>91741</v>
          </cell>
          <cell r="G858">
            <v>91741</v>
          </cell>
          <cell r="I858">
            <v>113</v>
          </cell>
        </row>
        <row r="859">
          <cell r="A859" t="str">
            <v>한목조</v>
          </cell>
          <cell r="B859" t="str">
            <v>한식목공조공</v>
          </cell>
          <cell r="D859" t="str">
            <v>인</v>
          </cell>
          <cell r="E859">
            <v>66383</v>
          </cell>
          <cell r="G859">
            <v>66383</v>
          </cell>
          <cell r="I859">
            <v>114</v>
          </cell>
        </row>
        <row r="860">
          <cell r="A860" t="str">
            <v>드이</v>
          </cell>
          <cell r="B860" t="str">
            <v>드잡이공</v>
          </cell>
          <cell r="D860" t="str">
            <v>인</v>
          </cell>
          <cell r="E860">
            <v>100093</v>
          </cell>
          <cell r="G860">
            <v>100093</v>
          </cell>
          <cell r="I860">
            <v>115</v>
          </cell>
        </row>
        <row r="861">
          <cell r="A861" t="str">
            <v>한와</v>
          </cell>
          <cell r="B861" t="str">
            <v>한식와공</v>
          </cell>
          <cell r="D861" t="str">
            <v>인</v>
          </cell>
          <cell r="E861">
            <v>134380</v>
          </cell>
          <cell r="G861">
            <v>134380</v>
          </cell>
          <cell r="I861">
            <v>116</v>
          </cell>
        </row>
        <row r="862">
          <cell r="A862" t="str">
            <v>한와조</v>
          </cell>
          <cell r="B862" t="str">
            <v>한식와공조공</v>
          </cell>
          <cell r="D862" t="str">
            <v>인</v>
          </cell>
          <cell r="E862">
            <v>90152</v>
          </cell>
          <cell r="G862">
            <v>90152</v>
          </cell>
          <cell r="I862">
            <v>117</v>
          </cell>
        </row>
        <row r="863">
          <cell r="A863" t="str">
            <v>석각</v>
          </cell>
          <cell r="B863" t="str">
            <v>석조각공</v>
          </cell>
          <cell r="D863" t="str">
            <v>인</v>
          </cell>
          <cell r="E863">
            <v>102500</v>
          </cell>
          <cell r="G863">
            <v>102500</v>
          </cell>
          <cell r="I863">
            <v>118</v>
          </cell>
        </row>
        <row r="864">
          <cell r="A864" t="str">
            <v>특화</v>
          </cell>
          <cell r="B864" t="str">
            <v>특수화공</v>
          </cell>
          <cell r="D864" t="str">
            <v>인</v>
          </cell>
          <cell r="E864">
            <v>125780</v>
          </cell>
          <cell r="G864">
            <v>125780</v>
          </cell>
          <cell r="I864">
            <v>119</v>
          </cell>
        </row>
        <row r="865">
          <cell r="A865" t="str">
            <v>화공</v>
          </cell>
          <cell r="B865" t="str">
            <v>화공</v>
          </cell>
          <cell r="D865" t="str">
            <v>인</v>
          </cell>
          <cell r="E865">
            <v>91429</v>
          </cell>
          <cell r="G865">
            <v>91429</v>
          </cell>
          <cell r="I865">
            <v>120</v>
          </cell>
        </row>
        <row r="866">
          <cell r="A866" t="str">
            <v>한미</v>
          </cell>
          <cell r="B866" t="str">
            <v>한식미장공</v>
          </cell>
          <cell r="C866">
            <v>155</v>
          </cell>
          <cell r="D866" t="str">
            <v>인</v>
          </cell>
          <cell r="E866">
            <v>87343</v>
          </cell>
          <cell r="G866">
            <v>87343</v>
          </cell>
          <cell r="I866">
            <v>121</v>
          </cell>
        </row>
        <row r="867">
          <cell r="B867" t="str">
            <v>원자력부문</v>
          </cell>
          <cell r="I867">
            <v>121</v>
          </cell>
        </row>
        <row r="868">
          <cell r="A868" t="str">
            <v>원배</v>
          </cell>
          <cell r="B868" t="str">
            <v>원자력 배관공</v>
          </cell>
          <cell r="D868" t="str">
            <v>인</v>
          </cell>
          <cell r="E868">
            <v>93015</v>
          </cell>
          <cell r="G868">
            <v>93015</v>
          </cell>
          <cell r="I868">
            <v>122</v>
          </cell>
        </row>
        <row r="869">
          <cell r="A869" t="str">
            <v>원용</v>
          </cell>
          <cell r="B869" t="str">
            <v>원자력 용접공</v>
          </cell>
          <cell r="D869" t="str">
            <v>인</v>
          </cell>
          <cell r="E869">
            <v>94229</v>
          </cell>
          <cell r="G869">
            <v>94229</v>
          </cell>
          <cell r="I869">
            <v>123</v>
          </cell>
        </row>
        <row r="870">
          <cell r="A870" t="str">
            <v>원설</v>
          </cell>
          <cell r="B870" t="str">
            <v>원자력기계 설치공</v>
          </cell>
          <cell r="D870" t="str">
            <v>인</v>
          </cell>
          <cell r="E870">
            <v>83837</v>
          </cell>
          <cell r="G870">
            <v>83837</v>
          </cell>
          <cell r="I870">
            <v>124</v>
          </cell>
        </row>
        <row r="871">
          <cell r="A871" t="str">
            <v>원덕</v>
          </cell>
          <cell r="B871" t="str">
            <v>원자력 덕트공</v>
          </cell>
          <cell r="D871" t="str">
            <v>인</v>
          </cell>
          <cell r="E871">
            <v>84402</v>
          </cell>
          <cell r="G871">
            <v>84402</v>
          </cell>
          <cell r="I871">
            <v>125</v>
          </cell>
        </row>
        <row r="872">
          <cell r="A872" t="str">
            <v>원제</v>
          </cell>
          <cell r="B872" t="str">
            <v>원자력 제관공</v>
          </cell>
          <cell r="D872" t="str">
            <v>인</v>
          </cell>
          <cell r="E872">
            <v>80957</v>
          </cell>
          <cell r="G872">
            <v>80957</v>
          </cell>
          <cell r="I872">
            <v>126</v>
          </cell>
        </row>
        <row r="873">
          <cell r="A873" t="str">
            <v>원케</v>
          </cell>
          <cell r="B873" t="str">
            <v>원자력 케이블전공</v>
          </cell>
          <cell r="D873" t="str">
            <v>인</v>
          </cell>
          <cell r="E873">
            <v>68504</v>
          </cell>
          <cell r="G873">
            <v>68504</v>
          </cell>
          <cell r="I873">
            <v>127</v>
          </cell>
        </row>
        <row r="874">
          <cell r="A874" t="str">
            <v>원계</v>
          </cell>
          <cell r="B874" t="str">
            <v>원자력 계장공</v>
          </cell>
          <cell r="D874" t="str">
            <v>인</v>
          </cell>
          <cell r="E874">
            <v>68430</v>
          </cell>
          <cell r="G874">
            <v>68430</v>
          </cell>
          <cell r="I874">
            <v>128</v>
          </cell>
        </row>
        <row r="875">
          <cell r="A875" t="str">
            <v>원기</v>
          </cell>
          <cell r="B875" t="str">
            <v>원자력 기술자</v>
          </cell>
          <cell r="D875" t="str">
            <v>인</v>
          </cell>
          <cell r="E875">
            <v>69637</v>
          </cell>
          <cell r="G875">
            <v>69637</v>
          </cell>
          <cell r="I875">
            <v>129</v>
          </cell>
        </row>
        <row r="876">
          <cell r="A876" t="str">
            <v>중원</v>
          </cell>
          <cell r="B876" t="str">
            <v>중급원자력기술자</v>
          </cell>
          <cell r="D876" t="str">
            <v>인</v>
          </cell>
          <cell r="E876">
            <v>85859</v>
          </cell>
          <cell r="G876">
            <v>85859</v>
          </cell>
          <cell r="I876">
            <v>130</v>
          </cell>
        </row>
        <row r="877">
          <cell r="A877" t="str">
            <v>상원</v>
          </cell>
          <cell r="B877" t="str">
            <v>상급원자력기술자</v>
          </cell>
          <cell r="D877" t="str">
            <v>인</v>
          </cell>
          <cell r="E877">
            <v>98319</v>
          </cell>
          <cell r="G877">
            <v>98319</v>
          </cell>
          <cell r="I877">
            <v>131</v>
          </cell>
        </row>
        <row r="878">
          <cell r="A878" t="str">
            <v>원품</v>
          </cell>
          <cell r="B878" t="str">
            <v>원자력 품질관리사</v>
          </cell>
          <cell r="D878" t="str">
            <v>인</v>
          </cell>
          <cell r="E878">
            <v>92704</v>
          </cell>
          <cell r="G878">
            <v>92704</v>
          </cell>
          <cell r="I878">
            <v>132</v>
          </cell>
        </row>
        <row r="879">
          <cell r="A879" t="str">
            <v>원특</v>
          </cell>
          <cell r="B879" t="str">
            <v>원자력 특별인부</v>
          </cell>
          <cell r="D879" t="str">
            <v>인</v>
          </cell>
          <cell r="E879">
            <v>68648</v>
          </cell>
          <cell r="G879">
            <v>68648</v>
          </cell>
          <cell r="I879">
            <v>133</v>
          </cell>
        </row>
        <row r="880">
          <cell r="A880" t="str">
            <v>원보</v>
          </cell>
          <cell r="B880" t="str">
            <v>원자력 보온공</v>
          </cell>
          <cell r="E880">
            <v>86717</v>
          </cell>
          <cell r="G880">
            <v>86717</v>
          </cell>
          <cell r="I880">
            <v>134</v>
          </cell>
        </row>
        <row r="881">
          <cell r="A881" t="str">
            <v>원플</v>
          </cell>
          <cell r="B881" t="str">
            <v>원자력 플랜트공</v>
          </cell>
          <cell r="D881" t="str">
            <v>인</v>
          </cell>
          <cell r="E881">
            <v>79123</v>
          </cell>
          <cell r="G881">
            <v>79123</v>
          </cell>
          <cell r="I881">
            <v>135</v>
          </cell>
        </row>
        <row r="882">
          <cell r="A882" t="str">
            <v>고원</v>
          </cell>
          <cell r="B882" t="str">
            <v>고급원자력비파괴시험공</v>
          </cell>
          <cell r="D882" t="str">
            <v>인</v>
          </cell>
          <cell r="E882">
            <v>82281</v>
          </cell>
          <cell r="G882">
            <v>82281</v>
          </cell>
          <cell r="I882">
            <v>136</v>
          </cell>
        </row>
        <row r="883">
          <cell r="A883" t="str">
            <v>특원</v>
          </cell>
          <cell r="B883" t="str">
            <v>특급원자력비파괴시험공</v>
          </cell>
          <cell r="D883" t="str">
            <v>인</v>
          </cell>
          <cell r="E883">
            <v>97673</v>
          </cell>
          <cell r="G883">
            <v>97673</v>
          </cell>
          <cell r="I883">
            <v>137</v>
          </cell>
        </row>
        <row r="884">
          <cell r="B884" t="str">
            <v>기타부문</v>
          </cell>
          <cell r="I884">
            <v>137</v>
          </cell>
        </row>
        <row r="885">
          <cell r="A885" t="str">
            <v>통기1</v>
          </cell>
          <cell r="B885" t="str">
            <v>통신기사1급</v>
          </cell>
          <cell r="D885" t="str">
            <v>인</v>
          </cell>
          <cell r="E885">
            <v>84743</v>
          </cell>
          <cell r="G885">
            <v>84743</v>
          </cell>
          <cell r="I885">
            <v>138</v>
          </cell>
        </row>
        <row r="886">
          <cell r="A886" t="str">
            <v>통기2</v>
          </cell>
          <cell r="B886" t="str">
            <v>통신기사2급</v>
          </cell>
          <cell r="D886" t="str">
            <v>인</v>
          </cell>
          <cell r="E886">
            <v>81480</v>
          </cell>
          <cell r="G886">
            <v>81480</v>
          </cell>
          <cell r="I886">
            <v>139</v>
          </cell>
        </row>
        <row r="887">
          <cell r="A887" t="str">
            <v>통기능</v>
          </cell>
          <cell r="B887" t="str">
            <v>통신기능사</v>
          </cell>
          <cell r="D887" t="str">
            <v>인</v>
          </cell>
          <cell r="E887">
            <v>69609</v>
          </cell>
          <cell r="G887">
            <v>69609</v>
          </cell>
          <cell r="I887">
            <v>140</v>
          </cell>
        </row>
        <row r="888">
          <cell r="A888" t="str">
            <v>이침</v>
          </cell>
          <cell r="B888" t="str">
            <v>이본침공</v>
          </cell>
          <cell r="D888" t="str">
            <v>인</v>
          </cell>
          <cell r="E888">
            <v>23638</v>
          </cell>
          <cell r="G888">
            <v>23638</v>
          </cell>
        </row>
        <row r="889">
          <cell r="A889" t="str">
            <v>노즐</v>
          </cell>
          <cell r="B889" t="str">
            <v>노즐공</v>
          </cell>
          <cell r="D889" t="str">
            <v>인</v>
          </cell>
          <cell r="E889">
            <v>67930</v>
          </cell>
          <cell r="G889">
            <v>67930</v>
          </cell>
          <cell r="I889">
            <v>141</v>
          </cell>
        </row>
        <row r="890">
          <cell r="A890" t="str">
            <v>코킹</v>
          </cell>
          <cell r="B890" t="str">
            <v>코킹공</v>
          </cell>
          <cell r="E890">
            <v>57844</v>
          </cell>
          <cell r="G890">
            <v>57844</v>
          </cell>
          <cell r="I890">
            <v>142</v>
          </cell>
        </row>
        <row r="891">
          <cell r="A891" t="str">
            <v>전1</v>
          </cell>
          <cell r="B891" t="str">
            <v>전기공사기사 1급</v>
          </cell>
          <cell r="D891" t="str">
            <v>인</v>
          </cell>
          <cell r="E891">
            <v>63126</v>
          </cell>
          <cell r="G891">
            <v>63126</v>
          </cell>
          <cell r="I891">
            <v>142</v>
          </cell>
        </row>
        <row r="892">
          <cell r="A892" t="str">
            <v>전2</v>
          </cell>
          <cell r="B892" t="str">
            <v>전기공사기사 2급</v>
          </cell>
          <cell r="D892" t="str">
            <v>인</v>
          </cell>
          <cell r="E892">
            <v>57307</v>
          </cell>
          <cell r="G892">
            <v>57307</v>
          </cell>
          <cell r="I892">
            <v>142</v>
          </cell>
        </row>
        <row r="893">
          <cell r="A893" t="str">
            <v>변전</v>
          </cell>
          <cell r="B893" t="str">
            <v>변전 전공</v>
          </cell>
          <cell r="D893" t="str">
            <v>인</v>
          </cell>
          <cell r="E893">
            <v>82306</v>
          </cell>
          <cell r="G893">
            <v>82306</v>
          </cell>
          <cell r="I893">
            <v>142</v>
          </cell>
        </row>
        <row r="894">
          <cell r="B894" t="str">
            <v>엔지니어링 기술자</v>
          </cell>
        </row>
        <row r="895">
          <cell r="A895" t="str">
            <v>건술사</v>
          </cell>
          <cell r="B895" t="str">
            <v>기술사</v>
          </cell>
          <cell r="C895" t="str">
            <v>건설,기타엔지니어링</v>
          </cell>
          <cell r="D895" t="str">
            <v>인</v>
          </cell>
          <cell r="E895">
            <v>173852</v>
          </cell>
          <cell r="G895">
            <v>173852</v>
          </cell>
        </row>
        <row r="896">
          <cell r="A896" t="str">
            <v>건특술</v>
          </cell>
          <cell r="B896" t="str">
            <v>특급기술자</v>
          </cell>
          <cell r="C896" t="str">
            <v>건설,기타엔지니어링</v>
          </cell>
          <cell r="D896" t="str">
            <v>인</v>
          </cell>
          <cell r="E896">
            <v>132166</v>
          </cell>
          <cell r="G896">
            <v>132166</v>
          </cell>
        </row>
        <row r="897">
          <cell r="A897" t="str">
            <v>건고술</v>
          </cell>
          <cell r="B897" t="str">
            <v>고급기술자</v>
          </cell>
          <cell r="C897" t="str">
            <v>건설,기타엔지니어링</v>
          </cell>
          <cell r="D897" t="str">
            <v>인</v>
          </cell>
          <cell r="E897">
            <v>109695</v>
          </cell>
          <cell r="G897">
            <v>109695</v>
          </cell>
        </row>
        <row r="898">
          <cell r="A898" t="str">
            <v>건중술</v>
          </cell>
          <cell r="B898" t="str">
            <v>중급기술자</v>
          </cell>
          <cell r="C898" t="str">
            <v>건설,기타엔지니어링</v>
          </cell>
          <cell r="D898" t="str">
            <v>인</v>
          </cell>
          <cell r="E898">
            <v>91968</v>
          </cell>
          <cell r="G898">
            <v>91968</v>
          </cell>
        </row>
        <row r="899">
          <cell r="A899" t="str">
            <v>건초술</v>
          </cell>
          <cell r="B899" t="str">
            <v>초급기술자</v>
          </cell>
          <cell r="C899" t="str">
            <v>건설,기타엔지니어링</v>
          </cell>
          <cell r="D899" t="str">
            <v>인</v>
          </cell>
          <cell r="E899">
            <v>65947</v>
          </cell>
          <cell r="G899">
            <v>65947</v>
          </cell>
        </row>
        <row r="900">
          <cell r="A900" t="str">
            <v>건고능</v>
          </cell>
          <cell r="B900" t="str">
            <v>고급기능자</v>
          </cell>
          <cell r="C900" t="str">
            <v>건설,기타엔지니어링</v>
          </cell>
          <cell r="D900" t="str">
            <v>인</v>
          </cell>
          <cell r="E900">
            <v>67006</v>
          </cell>
          <cell r="G900">
            <v>67006</v>
          </cell>
        </row>
        <row r="901">
          <cell r="A901" t="str">
            <v>건중능</v>
          </cell>
          <cell r="B901" t="str">
            <v>중급기능자</v>
          </cell>
          <cell r="C901" t="str">
            <v>건설,기타엔지니어링</v>
          </cell>
          <cell r="D901" t="str">
            <v>인</v>
          </cell>
          <cell r="E901">
            <v>55830</v>
          </cell>
          <cell r="G901">
            <v>55830</v>
          </cell>
        </row>
        <row r="902">
          <cell r="A902" t="str">
            <v>건초능</v>
          </cell>
          <cell r="B902" t="str">
            <v>초급기능자</v>
          </cell>
          <cell r="C902" t="str">
            <v>건설,기타엔지니어링</v>
          </cell>
          <cell r="D902" t="str">
            <v>인</v>
          </cell>
          <cell r="E902">
            <v>46933</v>
          </cell>
          <cell r="G902">
            <v>46933</v>
          </cell>
        </row>
        <row r="903">
          <cell r="A903" t="str">
            <v>감특술</v>
          </cell>
          <cell r="B903" t="str">
            <v>특급기술자</v>
          </cell>
          <cell r="C903" t="str">
            <v>감리원</v>
          </cell>
          <cell r="D903" t="str">
            <v>인</v>
          </cell>
          <cell r="E903">
            <v>155637</v>
          </cell>
          <cell r="G903">
            <v>155637</v>
          </cell>
        </row>
        <row r="904">
          <cell r="A904" t="str">
            <v>감고술</v>
          </cell>
          <cell r="B904" t="str">
            <v>고급기술자</v>
          </cell>
          <cell r="C904" t="str">
            <v>감리원</v>
          </cell>
          <cell r="D904" t="str">
            <v>인</v>
          </cell>
          <cell r="E904">
            <v>124025</v>
          </cell>
          <cell r="G904">
            <v>124025</v>
          </cell>
        </row>
        <row r="905">
          <cell r="A905" t="str">
            <v>감중술</v>
          </cell>
          <cell r="B905" t="str">
            <v>중급기술자</v>
          </cell>
          <cell r="C905" t="str">
            <v>감리원</v>
          </cell>
          <cell r="D905" t="str">
            <v>인</v>
          </cell>
          <cell r="E905">
            <v>103036</v>
          </cell>
          <cell r="G905">
            <v>103036</v>
          </cell>
        </row>
        <row r="906">
          <cell r="A906" t="str">
            <v>감초술</v>
          </cell>
          <cell r="B906" t="str">
            <v>초급기술자</v>
          </cell>
          <cell r="C906" t="str">
            <v>감리원</v>
          </cell>
          <cell r="D906" t="str">
            <v>인</v>
          </cell>
          <cell r="E906">
            <v>83228</v>
          </cell>
          <cell r="G906">
            <v>83228</v>
          </cell>
        </row>
        <row r="907">
          <cell r="A907" t="str">
            <v>산술사</v>
          </cell>
          <cell r="B907" t="str">
            <v>기술사</v>
          </cell>
          <cell r="C907" t="str">
            <v>산업공장,종합엔지니어링</v>
          </cell>
          <cell r="D907" t="str">
            <v>인</v>
          </cell>
          <cell r="E907">
            <v>165538</v>
          </cell>
          <cell r="G907">
            <v>165538</v>
          </cell>
        </row>
        <row r="908">
          <cell r="A908" t="str">
            <v>산특술</v>
          </cell>
          <cell r="B908" t="str">
            <v>특급기술자</v>
          </cell>
          <cell r="C908" t="str">
            <v>산업공장,종합엔지니어링</v>
          </cell>
          <cell r="D908" t="str">
            <v>인</v>
          </cell>
          <cell r="E908">
            <v>139809</v>
          </cell>
          <cell r="G908">
            <v>139809</v>
          </cell>
        </row>
        <row r="909">
          <cell r="A909" t="str">
            <v>산고술</v>
          </cell>
          <cell r="B909" t="str">
            <v>고급기술자</v>
          </cell>
          <cell r="C909" t="str">
            <v>산업공장,종합엔지니어링</v>
          </cell>
          <cell r="D909" t="str">
            <v>인</v>
          </cell>
          <cell r="E909">
            <v>116744</v>
          </cell>
          <cell r="G909">
            <v>116744</v>
          </cell>
        </row>
        <row r="910">
          <cell r="A910" t="str">
            <v>산중술</v>
          </cell>
          <cell r="B910" t="str">
            <v>중급기술자</v>
          </cell>
          <cell r="C910" t="str">
            <v>산업공장,종합엔지니어링</v>
          </cell>
          <cell r="D910" t="str">
            <v>인</v>
          </cell>
          <cell r="E910">
            <v>97632</v>
          </cell>
          <cell r="G910">
            <v>97632</v>
          </cell>
        </row>
        <row r="911">
          <cell r="A911" t="str">
            <v>산초술</v>
          </cell>
          <cell r="B911" t="str">
            <v>초급기술자</v>
          </cell>
          <cell r="C911" t="str">
            <v>산업공장,종합엔지니어링</v>
          </cell>
          <cell r="D911" t="str">
            <v>인</v>
          </cell>
          <cell r="E911">
            <v>72384</v>
          </cell>
          <cell r="G911">
            <v>72384</v>
          </cell>
        </row>
        <row r="912">
          <cell r="A912" t="str">
            <v>산고능</v>
          </cell>
          <cell r="B912" t="str">
            <v>고급기능자</v>
          </cell>
          <cell r="C912" t="str">
            <v>산업공장,종합엔지니어링</v>
          </cell>
          <cell r="D912" t="str">
            <v>인</v>
          </cell>
          <cell r="E912">
            <v>63362</v>
          </cell>
          <cell r="G912">
            <v>63362</v>
          </cell>
        </row>
        <row r="913">
          <cell r="A913" t="str">
            <v>산중능</v>
          </cell>
          <cell r="B913" t="str">
            <v>중급기능자</v>
          </cell>
          <cell r="C913" t="str">
            <v>산업공장,종합엔지니어링</v>
          </cell>
          <cell r="D913" t="str">
            <v>인</v>
          </cell>
          <cell r="E913">
            <v>55627</v>
          </cell>
          <cell r="G913">
            <v>55627</v>
          </cell>
        </row>
        <row r="914">
          <cell r="A914" t="str">
            <v>산초능</v>
          </cell>
          <cell r="B914" t="str">
            <v>초급기능자</v>
          </cell>
          <cell r="C914" t="str">
            <v>산업공장,종합엔지니어링</v>
          </cell>
          <cell r="D914" t="str">
            <v>인</v>
          </cell>
          <cell r="E914">
            <v>48228</v>
          </cell>
          <cell r="G914">
            <v>48228</v>
          </cell>
        </row>
        <row r="916">
          <cell r="B916" t="str">
            <v>기  계  명</v>
          </cell>
          <cell r="C916" t="str">
            <v>규  격</v>
          </cell>
          <cell r="D916" t="str">
            <v>단위</v>
          </cell>
          <cell r="E916" t="str">
            <v>기계가</v>
          </cell>
          <cell r="F916" t="str">
            <v>잡품
비율</v>
          </cell>
          <cell r="G916" t="str">
            <v>주연료 수량</v>
          </cell>
          <cell r="H916" t="str">
            <v>조
종
원</v>
          </cell>
          <cell r="I916" t="str">
            <v>중기
조수</v>
          </cell>
          <cell r="J916" t="str">
            <v>중기
조장</v>
          </cell>
          <cell r="K916" t="str">
            <v>시간당 계수
(10-7)</v>
          </cell>
          <cell r="L916" t="str">
            <v>내용시간</v>
          </cell>
          <cell r="M916" t="str">
            <v>연간
표준
가동시간</v>
          </cell>
          <cell r="N916" t="str">
            <v>상각
비율</v>
          </cell>
          <cell r="O916" t="str">
            <v>정비
비율</v>
          </cell>
          <cell r="P916" t="str">
            <v>연간
관리
비율</v>
          </cell>
          <cell r="Q916" t="str">
            <v>기계
분류
번호</v>
          </cell>
        </row>
        <row r="919">
          <cell r="A919" t="str">
            <v>백유10</v>
          </cell>
          <cell r="B919" t="str">
            <v>백호우</v>
          </cell>
          <cell r="C919" t="str">
            <v>유압식 1.00㎥</v>
          </cell>
          <cell r="D919" t="str">
            <v>대</v>
          </cell>
          <cell r="E919">
            <v>95000000</v>
          </cell>
          <cell r="F919">
            <v>25</v>
          </cell>
          <cell r="G919">
            <v>17.7</v>
          </cell>
          <cell r="H919">
            <v>1</v>
          </cell>
          <cell r="I919">
            <v>0.5</v>
          </cell>
          <cell r="J919">
            <v>0.2</v>
          </cell>
          <cell r="K919">
            <v>2148</v>
          </cell>
          <cell r="L919">
            <v>10000</v>
          </cell>
          <cell r="M919">
            <v>2000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백유07</v>
          </cell>
          <cell r="B920" t="str">
            <v>백호우</v>
          </cell>
          <cell r="C920" t="str">
            <v>유압식 0.70㎥</v>
          </cell>
          <cell r="D920" t="str">
            <v>대</v>
          </cell>
          <cell r="E920">
            <v>77535000</v>
          </cell>
          <cell r="F920">
            <v>25</v>
          </cell>
          <cell r="G920">
            <v>10.5</v>
          </cell>
          <cell r="H920">
            <v>1</v>
          </cell>
          <cell r="I920">
            <v>0.5</v>
          </cell>
          <cell r="J920">
            <v>0.2</v>
          </cell>
          <cell r="K920">
            <v>2148</v>
          </cell>
          <cell r="L920">
            <v>10000</v>
          </cell>
          <cell r="M920">
            <v>2000</v>
          </cell>
          <cell r="N920">
            <v>0.9</v>
          </cell>
          <cell r="O920">
            <v>0.8</v>
          </cell>
          <cell r="P920">
            <v>0.14000000000000001</v>
          </cell>
        </row>
        <row r="921">
          <cell r="A921" t="str">
            <v>백유04</v>
          </cell>
          <cell r="B921" t="str">
            <v>백호우</v>
          </cell>
          <cell r="C921" t="str">
            <v>유압식 0.40㎥</v>
          </cell>
          <cell r="D921" t="str">
            <v>대</v>
          </cell>
          <cell r="E921">
            <v>50922000</v>
          </cell>
          <cell r="F921">
            <v>25</v>
          </cell>
          <cell r="G921">
            <v>9</v>
          </cell>
          <cell r="H921">
            <v>1</v>
          </cell>
          <cell r="I921">
            <v>0.5</v>
          </cell>
          <cell r="J921">
            <v>0.2</v>
          </cell>
          <cell r="K921">
            <v>2148</v>
          </cell>
          <cell r="L921">
            <v>10000</v>
          </cell>
          <cell r="M921">
            <v>2000</v>
          </cell>
          <cell r="N921">
            <v>0.9</v>
          </cell>
          <cell r="O921">
            <v>0.8</v>
          </cell>
          <cell r="P921">
            <v>0.14000000000000001</v>
          </cell>
        </row>
        <row r="922">
          <cell r="A922" t="str">
            <v>대브07</v>
          </cell>
          <cell r="B922" t="str">
            <v>대형브레이커</v>
          </cell>
          <cell r="C922" t="str">
            <v>0.70㎥용</v>
          </cell>
          <cell r="D922" t="str">
            <v>대</v>
          </cell>
          <cell r="E922">
            <v>12500000</v>
          </cell>
          <cell r="K922">
            <v>7313</v>
          </cell>
          <cell r="L922">
            <v>3000</v>
          </cell>
          <cell r="M922">
            <v>1000</v>
          </cell>
          <cell r="N922">
            <v>0.9</v>
          </cell>
          <cell r="O922">
            <v>1</v>
          </cell>
          <cell r="P922">
            <v>0.14000000000000001</v>
          </cell>
        </row>
        <row r="923">
          <cell r="A923" t="str">
            <v>콘커..</v>
          </cell>
          <cell r="B923" t="str">
            <v>콘크리트 커터</v>
          </cell>
          <cell r="C923" t="str">
            <v>320~400mm</v>
          </cell>
          <cell r="D923" t="str">
            <v>대</v>
          </cell>
          <cell r="E923">
            <v>1850000</v>
          </cell>
          <cell r="F923">
            <v>20</v>
          </cell>
          <cell r="G923">
            <v>5.6</v>
          </cell>
          <cell r="H923">
            <v>1</v>
          </cell>
          <cell r="I923">
            <v>0</v>
          </cell>
          <cell r="J923">
            <v>0</v>
          </cell>
          <cell r="K923">
            <v>6639</v>
          </cell>
          <cell r="L923">
            <v>2250</v>
          </cell>
          <cell r="M923">
            <v>750</v>
          </cell>
          <cell r="N923">
            <v>0.9</v>
          </cell>
          <cell r="O923">
            <v>0.3</v>
          </cell>
          <cell r="P923">
            <v>0.14000000000000001</v>
          </cell>
        </row>
        <row r="924">
          <cell r="A924" t="str">
            <v>국도32</v>
          </cell>
          <cell r="B924" t="str">
            <v>무한궤도 불도저</v>
          </cell>
          <cell r="C924" t="str">
            <v>32ton(국산)</v>
          </cell>
          <cell r="D924" t="str">
            <v>대</v>
          </cell>
          <cell r="E924">
            <v>144000000</v>
          </cell>
          <cell r="F924">
            <v>27</v>
          </cell>
          <cell r="G924">
            <v>39.6</v>
          </cell>
          <cell r="H924">
            <v>1</v>
          </cell>
          <cell r="I924">
            <v>0.5</v>
          </cell>
          <cell r="J924">
            <v>0.2</v>
          </cell>
          <cell r="K924">
            <v>2148</v>
          </cell>
          <cell r="L924">
            <v>10000</v>
          </cell>
          <cell r="M924">
            <v>2000</v>
          </cell>
          <cell r="N924">
            <v>0.9</v>
          </cell>
          <cell r="O924">
            <v>0.8</v>
          </cell>
          <cell r="P924">
            <v>0.14000000000000001</v>
          </cell>
        </row>
        <row r="925">
          <cell r="A925" t="str">
            <v>유리32</v>
          </cell>
          <cell r="B925" t="str">
            <v>유압식 리퍼</v>
          </cell>
          <cell r="C925" t="str">
            <v>32ton용</v>
          </cell>
          <cell r="D925" t="str">
            <v>대</v>
          </cell>
          <cell r="E925" t="str">
            <v>$16076</v>
          </cell>
          <cell r="K925">
            <v>883</v>
          </cell>
          <cell r="L925">
            <v>12000</v>
          </cell>
        </row>
        <row r="926">
          <cell r="A926" t="str">
            <v>모그일반</v>
          </cell>
          <cell r="B926" t="str">
            <v>모터 그레이더</v>
          </cell>
          <cell r="C926" t="str">
            <v>일반용,3.6m</v>
          </cell>
          <cell r="D926" t="str">
            <v>대</v>
          </cell>
          <cell r="E926">
            <v>112000000</v>
          </cell>
          <cell r="F926">
            <v>66</v>
          </cell>
          <cell r="G926">
            <v>15.4</v>
          </cell>
          <cell r="H926">
            <v>1</v>
          </cell>
          <cell r="I926">
            <v>0.5</v>
          </cell>
          <cell r="J926">
            <v>0.2</v>
          </cell>
          <cell r="K926">
            <v>1730</v>
          </cell>
          <cell r="L926">
            <v>12000</v>
          </cell>
          <cell r="M926">
            <v>2000</v>
          </cell>
          <cell r="N926">
            <v>0.9</v>
          </cell>
          <cell r="O926">
            <v>0.65</v>
          </cell>
          <cell r="P926">
            <v>0.14000000000000001</v>
          </cell>
        </row>
        <row r="927">
          <cell r="A927" t="str">
            <v>진롤10</v>
          </cell>
          <cell r="B927" t="str">
            <v>진동롤러(자주식)</v>
          </cell>
          <cell r="C927" t="str">
            <v>10ton</v>
          </cell>
          <cell r="D927" t="str">
            <v>대</v>
          </cell>
          <cell r="E927" t="str">
            <v>$53900</v>
          </cell>
          <cell r="F927">
            <v>45</v>
          </cell>
          <cell r="G927">
            <v>11.7</v>
          </cell>
          <cell r="H927">
            <v>1</v>
          </cell>
          <cell r="I927">
            <v>0</v>
          </cell>
          <cell r="J927">
            <v>0.2</v>
          </cell>
          <cell r="K927">
            <v>3708</v>
          </cell>
          <cell r="L927">
            <v>6000</v>
          </cell>
          <cell r="M927">
            <v>1000</v>
          </cell>
          <cell r="N927">
            <v>0.9</v>
          </cell>
          <cell r="O927">
            <v>0.8</v>
          </cell>
          <cell r="P927">
            <v>0.14000000000000001</v>
          </cell>
        </row>
        <row r="928">
          <cell r="A928" t="str">
            <v>타롤15</v>
          </cell>
          <cell r="B928" t="str">
            <v>타이어롤러(자주식)</v>
          </cell>
          <cell r="C928" t="str">
            <v>8~15ton</v>
          </cell>
          <cell r="D928" t="str">
            <v>대</v>
          </cell>
          <cell r="E928" t="str">
            <v>$49893</v>
          </cell>
          <cell r="F928">
            <v>20</v>
          </cell>
          <cell r="G928">
            <v>11.7</v>
          </cell>
          <cell r="H928">
            <v>1</v>
          </cell>
          <cell r="I928">
            <v>0</v>
          </cell>
          <cell r="J928">
            <v>0.2</v>
          </cell>
          <cell r="K928">
            <v>2111</v>
          </cell>
          <cell r="L928">
            <v>12000</v>
          </cell>
          <cell r="M928">
            <v>1200</v>
          </cell>
          <cell r="N928">
            <v>0.9</v>
          </cell>
          <cell r="O928">
            <v>0.8</v>
          </cell>
          <cell r="P928">
            <v>0.14000000000000001</v>
          </cell>
        </row>
        <row r="929">
          <cell r="A929" t="str">
            <v>공압03</v>
          </cell>
          <cell r="B929" t="str">
            <v>공기압축기(이동식)</v>
          </cell>
          <cell r="C929" t="str">
            <v>3.5㎥/min(125cfm)</v>
          </cell>
          <cell r="D929" t="str">
            <v>대</v>
          </cell>
          <cell r="E929">
            <v>10500000</v>
          </cell>
          <cell r="F929">
            <v>20</v>
          </cell>
          <cell r="G929">
            <v>6.1</v>
          </cell>
          <cell r="H929">
            <v>1</v>
          </cell>
          <cell r="K929">
            <v>2027</v>
          </cell>
          <cell r="L929">
            <v>12000</v>
          </cell>
          <cell r="M929">
            <v>1200</v>
          </cell>
          <cell r="N929">
            <v>0.9</v>
          </cell>
          <cell r="O929">
            <v>0.7</v>
          </cell>
          <cell r="P929">
            <v>0.14000000000000001</v>
          </cell>
        </row>
        <row r="930">
          <cell r="A930" t="str">
            <v>페브15</v>
          </cell>
          <cell r="B930" t="str">
            <v>페이브먼트 브레이커</v>
          </cell>
          <cell r="C930" t="str">
            <v>15.9kg(1.0㎥/min,35#)</v>
          </cell>
          <cell r="D930" t="str">
            <v>대</v>
          </cell>
          <cell r="E930" t="str">
            <v>$1145</v>
          </cell>
          <cell r="K930">
            <v>2778</v>
          </cell>
          <cell r="L930">
            <v>3600</v>
          </cell>
        </row>
        <row r="931">
          <cell r="A931" t="str">
            <v>로타09</v>
          </cell>
          <cell r="B931" t="str">
            <v>로더(타이어)</v>
          </cell>
          <cell r="C931" t="str">
            <v>0.95㎥</v>
          </cell>
          <cell r="D931" t="str">
            <v>대</v>
          </cell>
          <cell r="E931">
            <v>37243000</v>
          </cell>
          <cell r="F931">
            <v>73</v>
          </cell>
          <cell r="G931">
            <v>7.6</v>
          </cell>
          <cell r="H931">
            <v>1</v>
          </cell>
          <cell r="I931">
            <v>0.5</v>
          </cell>
          <cell r="J931">
            <v>0.2</v>
          </cell>
          <cell r="K931">
            <v>1898</v>
          </cell>
          <cell r="L931">
            <v>10000</v>
          </cell>
          <cell r="M931">
            <v>2000</v>
          </cell>
          <cell r="N931">
            <v>0.9</v>
          </cell>
          <cell r="O931">
            <v>0.55000000000000004</v>
          </cell>
          <cell r="P931">
            <v>0.14000000000000001</v>
          </cell>
        </row>
        <row r="932">
          <cell r="A932" t="str">
            <v>로타17</v>
          </cell>
          <cell r="B932" t="str">
            <v>로더(타이어)</v>
          </cell>
          <cell r="C932" t="str">
            <v>1.72㎥</v>
          </cell>
          <cell r="D932" t="str">
            <v>대</v>
          </cell>
          <cell r="E932">
            <v>81063000</v>
          </cell>
          <cell r="F932">
            <v>73</v>
          </cell>
          <cell r="G932">
            <v>12.1</v>
          </cell>
          <cell r="H932">
            <v>1</v>
          </cell>
          <cell r="I932">
            <v>0.5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로타22</v>
          </cell>
          <cell r="B933" t="str">
            <v>로더(타이어)</v>
          </cell>
          <cell r="C933" t="str">
            <v>2.29㎥</v>
          </cell>
          <cell r="D933" t="str">
            <v>대</v>
          </cell>
          <cell r="E933">
            <v>89150000</v>
          </cell>
          <cell r="F933">
            <v>73</v>
          </cell>
          <cell r="G933">
            <v>16.3</v>
          </cell>
          <cell r="H933">
            <v>1</v>
          </cell>
          <cell r="I933">
            <v>0.5</v>
          </cell>
          <cell r="J933">
            <v>0.2</v>
          </cell>
          <cell r="K933">
            <v>1898</v>
          </cell>
          <cell r="L933">
            <v>10000</v>
          </cell>
          <cell r="M933">
            <v>2000</v>
          </cell>
          <cell r="N933">
            <v>0.9</v>
          </cell>
          <cell r="O933">
            <v>0.55000000000000004</v>
          </cell>
          <cell r="P933">
            <v>0.14000000000000001</v>
          </cell>
        </row>
        <row r="934">
          <cell r="A934" t="str">
            <v>버스07</v>
          </cell>
          <cell r="B934" t="str">
            <v>버킷 스태빌라이저</v>
          </cell>
          <cell r="C934" t="str">
            <v>0.70㎥</v>
          </cell>
          <cell r="D934" t="str">
            <v>대</v>
          </cell>
          <cell r="E934">
            <v>12500000</v>
          </cell>
          <cell r="K934">
            <v>7313</v>
          </cell>
          <cell r="L934">
            <v>3000</v>
          </cell>
          <cell r="M934">
            <v>1000</v>
          </cell>
          <cell r="N934">
            <v>0.9</v>
          </cell>
          <cell r="O934">
            <v>1</v>
          </cell>
          <cell r="P934">
            <v>0.14000000000000001</v>
          </cell>
        </row>
        <row r="935">
          <cell r="A935" t="str">
            <v>덤트15</v>
          </cell>
          <cell r="B935" t="str">
            <v>덤프트럭</v>
          </cell>
          <cell r="C935" t="str">
            <v>15.0TON</v>
          </cell>
          <cell r="D935" t="str">
            <v>대</v>
          </cell>
          <cell r="E935">
            <v>51583000</v>
          </cell>
          <cell r="F935">
            <v>44</v>
          </cell>
          <cell r="G935">
            <v>21.1</v>
          </cell>
          <cell r="H935">
            <v>1</v>
          </cell>
          <cell r="I935">
            <v>0</v>
          </cell>
          <cell r="J935">
            <v>0</v>
          </cell>
          <cell r="K935">
            <v>2664</v>
          </cell>
          <cell r="L935">
            <v>8000</v>
          </cell>
          <cell r="M935">
            <v>2000</v>
          </cell>
          <cell r="N935">
            <v>0.9</v>
          </cell>
          <cell r="O935">
            <v>0.86</v>
          </cell>
          <cell r="P935">
            <v>0.14000000000000001</v>
          </cell>
        </row>
        <row r="936">
          <cell r="A936" t="str">
            <v>덤트10</v>
          </cell>
          <cell r="B936" t="str">
            <v>덤프트럭</v>
          </cell>
          <cell r="C936" t="str">
            <v>10.5TON</v>
          </cell>
          <cell r="D936" t="str">
            <v>대</v>
          </cell>
          <cell r="E936">
            <v>31531000</v>
          </cell>
          <cell r="F936">
            <v>44</v>
          </cell>
          <cell r="G936">
            <v>18.8</v>
          </cell>
          <cell r="H936">
            <v>1</v>
          </cell>
          <cell r="I936">
            <v>0</v>
          </cell>
          <cell r="J936">
            <v>0</v>
          </cell>
          <cell r="K936">
            <v>2664</v>
          </cell>
          <cell r="L936">
            <v>8000</v>
          </cell>
          <cell r="M936">
            <v>2000</v>
          </cell>
          <cell r="N936">
            <v>0.9</v>
          </cell>
          <cell r="O936">
            <v>0.86</v>
          </cell>
          <cell r="P936">
            <v>0.14000000000000001</v>
          </cell>
        </row>
        <row r="937">
          <cell r="A937" t="str">
            <v>습도13</v>
          </cell>
          <cell r="B937" t="str">
            <v>무한궤도 불도저</v>
          </cell>
          <cell r="C937" t="str">
            <v>13ton(습지)</v>
          </cell>
          <cell r="D937" t="str">
            <v>대</v>
          </cell>
          <cell r="E937" t="str">
            <v>$81000</v>
          </cell>
          <cell r="F937">
            <v>38</v>
          </cell>
          <cell r="G937">
            <v>13.9</v>
          </cell>
          <cell r="H937">
            <v>1</v>
          </cell>
          <cell r="I937">
            <v>0.5</v>
          </cell>
          <cell r="J937">
            <v>0.2</v>
          </cell>
          <cell r="K937">
            <v>2148</v>
          </cell>
          <cell r="L937">
            <v>10000</v>
          </cell>
          <cell r="M937">
            <v>2000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스크514</v>
          </cell>
          <cell r="B938" t="str">
            <v>스크린</v>
          </cell>
          <cell r="C938" t="str">
            <v>2단식,152.4 cm*426.72cm(5'*14') 25Hp</v>
          </cell>
          <cell r="D938" t="str">
            <v>대</v>
          </cell>
          <cell r="E938" t="str">
            <v>$23630</v>
          </cell>
          <cell r="K938">
            <v>2433</v>
          </cell>
          <cell r="L938">
            <v>10000</v>
          </cell>
          <cell r="M938">
            <v>1000</v>
          </cell>
          <cell r="N938">
            <v>0.9</v>
          </cell>
          <cell r="O938">
            <v>0.7</v>
          </cell>
          <cell r="P938">
            <v>0.14000000000000001</v>
          </cell>
        </row>
        <row r="939">
          <cell r="A939" t="str">
            <v>벨콘20</v>
          </cell>
          <cell r="B939" t="str">
            <v>벨트 콘베이어</v>
          </cell>
          <cell r="C939" t="str">
            <v>91.44cm*15.24m(36"*50')20Hp</v>
          </cell>
          <cell r="D939" t="str">
            <v>대</v>
          </cell>
          <cell r="E939" t="str">
            <v>$6509</v>
          </cell>
          <cell r="K939">
            <v>2875</v>
          </cell>
          <cell r="L939">
            <v>6000</v>
          </cell>
          <cell r="M939">
            <v>1000</v>
          </cell>
          <cell r="N939">
            <v>0.9</v>
          </cell>
          <cell r="O939">
            <v>0.3</v>
          </cell>
          <cell r="P939">
            <v>0.14000000000000001</v>
          </cell>
        </row>
        <row r="940">
          <cell r="A940" t="str">
            <v>발전10</v>
          </cell>
          <cell r="B940" t="str">
            <v>발전기</v>
          </cell>
          <cell r="C940" t="str">
            <v>100kw(170Hp)</v>
          </cell>
          <cell r="D940" t="str">
            <v>대</v>
          </cell>
          <cell r="E940">
            <v>19764000</v>
          </cell>
          <cell r="F940">
            <v>20</v>
          </cell>
          <cell r="G940">
            <v>26.4</v>
          </cell>
          <cell r="H940">
            <v>1</v>
          </cell>
          <cell r="I940">
            <v>0</v>
          </cell>
          <cell r="J940">
            <v>0</v>
          </cell>
          <cell r="K940">
            <v>2860</v>
          </cell>
          <cell r="L940">
            <v>7000</v>
          </cell>
          <cell r="M940">
            <v>1000</v>
          </cell>
          <cell r="N940">
            <v>0.9</v>
          </cell>
          <cell r="O940">
            <v>0.5</v>
          </cell>
          <cell r="P940">
            <v>0.14000000000000001</v>
          </cell>
        </row>
        <row r="941">
          <cell r="A941" t="str">
            <v>발전 5</v>
          </cell>
          <cell r="B941" t="str">
            <v>발전기</v>
          </cell>
          <cell r="C941" t="str">
            <v xml:space="preserve"> 50kw(85Hp)</v>
          </cell>
          <cell r="D941" t="str">
            <v>대</v>
          </cell>
          <cell r="E941">
            <v>16360000</v>
          </cell>
          <cell r="F941">
            <v>20</v>
          </cell>
          <cell r="G941">
            <v>13.2</v>
          </cell>
          <cell r="H941">
            <v>1</v>
          </cell>
          <cell r="I941">
            <v>0</v>
          </cell>
          <cell r="J941">
            <v>0</v>
          </cell>
          <cell r="K941">
            <v>2860</v>
          </cell>
          <cell r="L941">
            <v>7000</v>
          </cell>
          <cell r="M941">
            <v>1000</v>
          </cell>
          <cell r="N941">
            <v>0.9</v>
          </cell>
          <cell r="O941">
            <v>0.5</v>
          </cell>
          <cell r="P941">
            <v>0.14000000000000001</v>
          </cell>
        </row>
        <row r="942">
          <cell r="A942" t="str">
            <v>탠롤08</v>
          </cell>
          <cell r="B942" t="str">
            <v>탠덤롤러(자주식)</v>
          </cell>
          <cell r="C942" t="str">
            <v>5~8ton</v>
          </cell>
          <cell r="D942" t="str">
            <v>대</v>
          </cell>
          <cell r="E942" t="str">
            <v>$25973</v>
          </cell>
          <cell r="F942">
            <v>20</v>
          </cell>
          <cell r="G942">
            <v>5.5</v>
          </cell>
          <cell r="H942">
            <v>1</v>
          </cell>
          <cell r="I942">
            <v>0</v>
          </cell>
          <cell r="J942">
            <v>0.2</v>
          </cell>
          <cell r="K942">
            <v>2155</v>
          </cell>
          <cell r="L942">
            <v>12000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유진69</v>
          </cell>
          <cell r="B943" t="str">
            <v>유압식 진동콤팩터</v>
          </cell>
          <cell r="C943" t="str">
            <v>굴삭기부착용,6~9TON</v>
          </cell>
          <cell r="D943" t="str">
            <v>대</v>
          </cell>
          <cell r="E943">
            <v>11459000</v>
          </cell>
          <cell r="K943">
            <v>3542</v>
          </cell>
          <cell r="L943">
            <v>6000</v>
          </cell>
          <cell r="M943">
            <v>1000</v>
          </cell>
          <cell r="N943">
            <v>0.9</v>
          </cell>
          <cell r="O943">
            <v>0.7</v>
          </cell>
          <cell r="P943">
            <v>0.14000000000000001</v>
          </cell>
        </row>
        <row r="944">
          <cell r="A944" t="str">
            <v>물탱55</v>
          </cell>
          <cell r="B944" t="str">
            <v>물탱크</v>
          </cell>
          <cell r="C944" t="str">
            <v>5500ℓ</v>
          </cell>
          <cell r="D944" t="str">
            <v>대</v>
          </cell>
          <cell r="E944" t="str">
            <v>$13097</v>
          </cell>
          <cell r="F944">
            <v>33</v>
          </cell>
          <cell r="G944">
            <v>10.199999999999999</v>
          </cell>
          <cell r="H944">
            <v>1</v>
          </cell>
          <cell r="I944">
            <v>0</v>
          </cell>
          <cell r="J944">
            <v>0</v>
          </cell>
          <cell r="K944">
            <v>2533</v>
          </cell>
          <cell r="L944">
            <v>10000</v>
          </cell>
          <cell r="M944">
            <v>1000</v>
          </cell>
          <cell r="N944">
            <v>0.9</v>
          </cell>
          <cell r="O944">
            <v>0.8</v>
          </cell>
          <cell r="P944">
            <v>0.14000000000000001</v>
          </cell>
        </row>
        <row r="945">
          <cell r="A945" t="str">
            <v>용교20</v>
          </cell>
          <cell r="B945" t="str">
            <v>용접기(교류)</v>
          </cell>
          <cell r="C945" t="str">
            <v>Amp200</v>
          </cell>
          <cell r="D945" t="str">
            <v>대</v>
          </cell>
          <cell r="E945">
            <v>250000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2860</v>
          </cell>
          <cell r="L945">
            <v>7000</v>
          </cell>
          <cell r="M945">
            <v>1000</v>
          </cell>
          <cell r="N945">
            <v>0.9</v>
          </cell>
          <cell r="O945">
            <v>0.5</v>
          </cell>
          <cell r="P945">
            <v>0.14000000000000001</v>
          </cell>
        </row>
        <row r="946">
          <cell r="A946" t="str">
            <v>크트10</v>
          </cell>
          <cell r="B946" t="str">
            <v>크레인(트럭)</v>
          </cell>
          <cell r="C946" t="str">
            <v>10ton</v>
          </cell>
          <cell r="D946" t="str">
            <v>대</v>
          </cell>
          <cell r="E946">
            <v>84000000</v>
          </cell>
          <cell r="F946">
            <v>38</v>
          </cell>
          <cell r="G946">
            <v>4.8</v>
          </cell>
          <cell r="H946">
            <v>1</v>
          </cell>
          <cell r="I946">
            <v>1</v>
          </cell>
          <cell r="J946">
            <v>0.2</v>
          </cell>
          <cell r="K946">
            <v>2525</v>
          </cell>
          <cell r="L946">
            <v>8400</v>
          </cell>
          <cell r="M946">
            <v>1400</v>
          </cell>
          <cell r="N946">
            <v>0.9</v>
          </cell>
          <cell r="O946">
            <v>0.7</v>
          </cell>
          <cell r="P946">
            <v>0.14000000000000001</v>
          </cell>
        </row>
        <row r="947">
          <cell r="A947" t="str">
            <v>크트15</v>
          </cell>
          <cell r="B947" t="str">
            <v>크레인(트럭)</v>
          </cell>
          <cell r="C947" t="str">
            <v>15ton</v>
          </cell>
          <cell r="D947" t="str">
            <v>대</v>
          </cell>
          <cell r="E947">
            <v>124000000</v>
          </cell>
          <cell r="F947">
            <v>38</v>
          </cell>
          <cell r="G947">
            <v>5.9</v>
          </cell>
          <cell r="H947">
            <v>1</v>
          </cell>
          <cell r="I947">
            <v>1</v>
          </cell>
          <cell r="J947">
            <v>0.2</v>
          </cell>
          <cell r="K947">
            <v>2525</v>
          </cell>
          <cell r="L947">
            <v>8400</v>
          </cell>
          <cell r="M947">
            <v>1400</v>
          </cell>
          <cell r="N947">
            <v>0.9</v>
          </cell>
          <cell r="O947">
            <v>0.7</v>
          </cell>
          <cell r="P947">
            <v>0.14000000000000001</v>
          </cell>
        </row>
        <row r="948">
          <cell r="A948" t="str">
            <v>크트20</v>
          </cell>
          <cell r="B948" t="str">
            <v>크레인(트럭)</v>
          </cell>
          <cell r="C948" t="str">
            <v>20ton</v>
          </cell>
          <cell r="D948" t="str">
            <v>대</v>
          </cell>
          <cell r="E948">
            <v>159000000</v>
          </cell>
          <cell r="F948">
            <v>38</v>
          </cell>
          <cell r="G948">
            <v>6.8</v>
          </cell>
          <cell r="H948">
            <v>1</v>
          </cell>
          <cell r="I948">
            <v>1</v>
          </cell>
          <cell r="J948">
            <v>0.2</v>
          </cell>
          <cell r="K948">
            <v>2525</v>
          </cell>
          <cell r="L948">
            <v>8400</v>
          </cell>
          <cell r="M948">
            <v>1400</v>
          </cell>
          <cell r="N948">
            <v>0.9</v>
          </cell>
          <cell r="O948">
            <v>0.7</v>
          </cell>
          <cell r="P948">
            <v>0.14000000000000001</v>
          </cell>
        </row>
        <row r="949">
          <cell r="A949" t="str">
            <v>크트25</v>
          </cell>
          <cell r="B949" t="str">
            <v>크레인(트럭)</v>
          </cell>
          <cell r="C949" t="str">
            <v>25ton</v>
          </cell>
          <cell r="D949" t="str">
            <v>대</v>
          </cell>
          <cell r="E949">
            <v>180000000</v>
          </cell>
          <cell r="F949">
            <v>38</v>
          </cell>
          <cell r="G949">
            <v>7.7</v>
          </cell>
          <cell r="H949">
            <v>1</v>
          </cell>
          <cell r="I949">
            <v>1</v>
          </cell>
          <cell r="J949">
            <v>0.2</v>
          </cell>
          <cell r="K949">
            <v>2246</v>
          </cell>
          <cell r="L949">
            <v>9800</v>
          </cell>
          <cell r="M949">
            <v>1400</v>
          </cell>
          <cell r="N949">
            <v>0.9</v>
          </cell>
          <cell r="O949">
            <v>0.7</v>
          </cell>
          <cell r="P949">
            <v>0.14000000000000001</v>
          </cell>
        </row>
        <row r="950">
          <cell r="A950" t="str">
            <v>크트50</v>
          </cell>
          <cell r="B950" t="str">
            <v>크레인(트럭)</v>
          </cell>
          <cell r="C950" t="str">
            <v>50ton</v>
          </cell>
          <cell r="D950" t="str">
            <v>대</v>
          </cell>
          <cell r="E950">
            <v>320000000</v>
          </cell>
          <cell r="F950">
            <v>55</v>
          </cell>
          <cell r="G950">
            <v>12.6</v>
          </cell>
          <cell r="H950">
            <v>1</v>
          </cell>
          <cell r="I950">
            <v>1</v>
          </cell>
          <cell r="J950">
            <v>0.2</v>
          </cell>
          <cell r="K950">
            <v>1870</v>
          </cell>
          <cell r="L950">
            <v>12600</v>
          </cell>
          <cell r="M950">
            <v>1400</v>
          </cell>
          <cell r="N950">
            <v>0.9</v>
          </cell>
          <cell r="O950">
            <v>0.7</v>
          </cell>
          <cell r="P950">
            <v>0.14000000000000001</v>
          </cell>
        </row>
        <row r="951">
          <cell r="A951" t="str">
            <v>크트70</v>
          </cell>
          <cell r="B951" t="str">
            <v>크레인(트럭)</v>
          </cell>
          <cell r="C951" t="str">
            <v>70ton</v>
          </cell>
          <cell r="D951" t="str">
            <v>대</v>
          </cell>
          <cell r="E951">
            <v>450000000</v>
          </cell>
          <cell r="F951">
            <v>55</v>
          </cell>
          <cell r="G951">
            <v>15.5</v>
          </cell>
          <cell r="H951">
            <v>1</v>
          </cell>
          <cell r="I951">
            <v>1</v>
          </cell>
          <cell r="J951">
            <v>0.2</v>
          </cell>
          <cell r="K951">
            <v>1738</v>
          </cell>
          <cell r="L951">
            <v>14000</v>
          </cell>
          <cell r="M951">
            <v>1400</v>
          </cell>
          <cell r="N951">
            <v>0.9</v>
          </cell>
          <cell r="O951">
            <v>0.7</v>
          </cell>
          <cell r="P951">
            <v>0.14000000000000001</v>
          </cell>
        </row>
        <row r="952">
          <cell r="A952" t="str">
            <v>크트80</v>
          </cell>
          <cell r="B952" t="str">
            <v>크레인(트럭)</v>
          </cell>
          <cell r="C952" t="str">
            <v>80ton</v>
          </cell>
          <cell r="D952" t="str">
            <v>대</v>
          </cell>
          <cell r="E952">
            <v>560000000</v>
          </cell>
          <cell r="F952">
            <v>55</v>
          </cell>
          <cell r="G952">
            <v>15.5</v>
          </cell>
          <cell r="H952">
            <v>1</v>
          </cell>
          <cell r="I952">
            <v>1</v>
          </cell>
          <cell r="J952">
            <v>0.2</v>
          </cell>
          <cell r="K952">
            <v>1738</v>
          </cell>
          <cell r="L952">
            <v>14000</v>
          </cell>
          <cell r="M952">
            <v>1400</v>
          </cell>
          <cell r="N952">
            <v>0.9</v>
          </cell>
          <cell r="O952">
            <v>0.7</v>
          </cell>
          <cell r="P952">
            <v>0.14000000000000001</v>
          </cell>
        </row>
        <row r="953">
          <cell r="A953" t="str">
            <v>융교 7</v>
          </cell>
          <cell r="B953" t="str">
            <v>융착기</v>
          </cell>
          <cell r="C953" t="str">
            <v xml:space="preserve"> 75㎜</v>
          </cell>
          <cell r="D953" t="str">
            <v>대</v>
          </cell>
          <cell r="E953">
            <v>2300000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2860</v>
          </cell>
          <cell r="L953">
            <v>7000</v>
          </cell>
          <cell r="M953">
            <v>1000</v>
          </cell>
          <cell r="N953">
            <v>0.9</v>
          </cell>
          <cell r="O953">
            <v>0.5</v>
          </cell>
          <cell r="P953">
            <v>0.14000000000000001</v>
          </cell>
        </row>
        <row r="954">
          <cell r="A954" t="str">
            <v>발전 2</v>
          </cell>
          <cell r="B954" t="str">
            <v>발전기</v>
          </cell>
          <cell r="C954" t="str">
            <v xml:space="preserve"> 25kw(42Hp)</v>
          </cell>
          <cell r="D954" t="str">
            <v>대</v>
          </cell>
          <cell r="E954">
            <v>11800000</v>
          </cell>
          <cell r="F954">
            <v>20</v>
          </cell>
          <cell r="G954">
            <v>6.5</v>
          </cell>
          <cell r="H954">
            <v>1</v>
          </cell>
          <cell r="I954">
            <v>0</v>
          </cell>
          <cell r="J954">
            <v>0</v>
          </cell>
          <cell r="K954">
            <v>2860</v>
          </cell>
          <cell r="L954">
            <v>7000</v>
          </cell>
          <cell r="M954">
            <v>1000</v>
          </cell>
          <cell r="N954">
            <v>0.9</v>
          </cell>
          <cell r="O954">
            <v>0.5</v>
          </cell>
          <cell r="P954">
            <v>0.14000000000000001</v>
          </cell>
        </row>
        <row r="955">
          <cell r="A955" t="str">
            <v>무불19</v>
          </cell>
          <cell r="B955" t="str">
            <v>무한궤도 불도저</v>
          </cell>
          <cell r="C955" t="str">
            <v>19TON</v>
          </cell>
          <cell r="D955" t="str">
            <v>대</v>
          </cell>
          <cell r="E955">
            <v>108424000</v>
          </cell>
          <cell r="F955">
            <v>27</v>
          </cell>
          <cell r="G955">
            <v>23.8</v>
          </cell>
          <cell r="H955">
            <v>1</v>
          </cell>
          <cell r="I955">
            <v>0.5</v>
          </cell>
          <cell r="J955">
            <v>0.2</v>
          </cell>
          <cell r="K955">
            <v>2148</v>
          </cell>
          <cell r="L955">
            <v>10000</v>
          </cell>
          <cell r="M955">
            <v>2000</v>
          </cell>
          <cell r="N955">
            <v>0.9</v>
          </cell>
          <cell r="O955">
            <v>0.8</v>
          </cell>
          <cell r="P955">
            <v>0.14000000000000001</v>
          </cell>
        </row>
        <row r="956">
          <cell r="A956" t="str">
            <v>무불07</v>
          </cell>
          <cell r="B956" t="str">
            <v>무한궤도 불도저</v>
          </cell>
          <cell r="C956" t="str">
            <v xml:space="preserve"> 7TON</v>
          </cell>
          <cell r="D956" t="str">
            <v>대</v>
          </cell>
          <cell r="E956" t="str">
            <v>$43855</v>
          </cell>
          <cell r="F956">
            <v>27</v>
          </cell>
          <cell r="G956">
            <v>8.6</v>
          </cell>
          <cell r="H956">
            <v>1</v>
          </cell>
          <cell r="I956">
            <v>0.5</v>
          </cell>
          <cell r="J956">
            <v>0.2</v>
          </cell>
          <cell r="K956">
            <v>2148</v>
          </cell>
          <cell r="L956">
            <v>10000</v>
          </cell>
          <cell r="M956">
            <v>2000</v>
          </cell>
          <cell r="N956">
            <v>0.9</v>
          </cell>
          <cell r="O956">
            <v>0.8</v>
          </cell>
          <cell r="P956">
            <v>0.14000000000000001</v>
          </cell>
        </row>
        <row r="957">
          <cell r="A957" t="str">
            <v>에호19</v>
          </cell>
          <cell r="B957" t="str">
            <v>에어호스</v>
          </cell>
          <cell r="C957" t="str">
            <v>19mm(¾")*3B*50m</v>
          </cell>
          <cell r="D957" t="str">
            <v>대</v>
          </cell>
          <cell r="E957">
            <v>77000</v>
          </cell>
          <cell r="K957">
            <v>6250</v>
          </cell>
          <cell r="L957">
            <v>1600</v>
          </cell>
          <cell r="M957">
            <v>160</v>
          </cell>
          <cell r="N957">
            <v>1</v>
          </cell>
          <cell r="O957">
            <v>0</v>
          </cell>
          <cell r="P957">
            <v>0</v>
          </cell>
        </row>
        <row r="958">
          <cell r="A958" t="str">
            <v>크드17</v>
          </cell>
          <cell r="B958" t="str">
            <v>크롤러드릴</v>
          </cell>
          <cell r="C958" t="str">
            <v>공기소모량17㎥/분,피스톤Φ120mm</v>
          </cell>
          <cell r="D958" t="str">
            <v>대</v>
          </cell>
          <cell r="E958">
            <v>33560000</v>
          </cell>
          <cell r="H958">
            <v>1</v>
          </cell>
          <cell r="I958">
            <v>0.5</v>
          </cell>
          <cell r="J958">
            <v>0.2</v>
          </cell>
          <cell r="K958">
            <v>2914</v>
          </cell>
          <cell r="L958">
            <v>6000</v>
          </cell>
          <cell r="M958">
            <v>1200</v>
          </cell>
          <cell r="N958">
            <v>0.9</v>
          </cell>
          <cell r="O958">
            <v>0.4</v>
          </cell>
          <cell r="P958">
            <v>0.14000000000000001</v>
          </cell>
        </row>
        <row r="959">
          <cell r="A959" t="str">
            <v>래머80</v>
          </cell>
          <cell r="B959" t="str">
            <v>래머</v>
          </cell>
          <cell r="C959" t="str">
            <v>80kg</v>
          </cell>
          <cell r="D959" t="str">
            <v>대</v>
          </cell>
          <cell r="E959">
            <v>900000</v>
          </cell>
          <cell r="F959">
            <v>10</v>
          </cell>
          <cell r="G959">
            <v>0.7</v>
          </cell>
          <cell r="H959">
            <v>1</v>
          </cell>
          <cell r="K959">
            <v>4296</v>
          </cell>
          <cell r="L959">
            <v>5000</v>
          </cell>
          <cell r="M959">
            <v>1000</v>
          </cell>
          <cell r="N959">
            <v>0.9</v>
          </cell>
          <cell r="O959">
            <v>0.8</v>
          </cell>
          <cell r="P959">
            <v>0.14000000000000001</v>
          </cell>
        </row>
        <row r="960">
          <cell r="A960" t="str">
            <v>플콤..</v>
          </cell>
          <cell r="B960" t="str">
            <v>플레이트 콤팩터</v>
          </cell>
          <cell r="C960" t="str">
            <v>1.5ton</v>
          </cell>
          <cell r="D960" t="str">
            <v>대</v>
          </cell>
          <cell r="E960" t="str">
            <v>$1046</v>
          </cell>
          <cell r="F960">
            <v>20</v>
          </cell>
          <cell r="G960">
            <v>1</v>
          </cell>
          <cell r="H960">
            <v>1</v>
          </cell>
          <cell r="K960">
            <v>4296</v>
          </cell>
          <cell r="L960">
            <v>5000</v>
          </cell>
          <cell r="M960">
            <v>1000</v>
          </cell>
          <cell r="N960">
            <v>0.9</v>
          </cell>
          <cell r="O960">
            <v>0.8</v>
          </cell>
          <cell r="P960">
            <v>0.14000000000000001</v>
          </cell>
        </row>
        <row r="961">
          <cell r="A961" t="str">
            <v>콘진45</v>
          </cell>
          <cell r="B961" t="str">
            <v>콘크리트 진동기</v>
          </cell>
          <cell r="C961" t="str">
            <v>Φ4.5,0.75kw</v>
          </cell>
          <cell r="D961" t="str">
            <v>대</v>
          </cell>
          <cell r="E961">
            <v>130000</v>
          </cell>
          <cell r="F961">
            <v>10</v>
          </cell>
          <cell r="G961">
            <v>1</v>
          </cell>
          <cell r="H961">
            <v>0</v>
          </cell>
          <cell r="I961">
            <v>0</v>
          </cell>
          <cell r="J961">
            <v>0</v>
          </cell>
          <cell r="K961">
            <v>5146</v>
          </cell>
          <cell r="L961">
            <v>3000</v>
          </cell>
          <cell r="M961">
            <v>1000</v>
          </cell>
          <cell r="N961">
            <v>0.9</v>
          </cell>
          <cell r="O961">
            <v>0.35</v>
          </cell>
          <cell r="P961">
            <v>0.14000000000000001</v>
          </cell>
        </row>
        <row r="962">
          <cell r="A962" t="str">
            <v>봉후진동</v>
          </cell>
          <cell r="B962" t="str">
            <v>바이브레이터</v>
          </cell>
          <cell r="C962" t="str">
            <v>봉상플랙시블</v>
          </cell>
          <cell r="D962" t="str">
            <v>대</v>
          </cell>
          <cell r="E962">
            <v>70000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5000</v>
          </cell>
          <cell r="L962">
            <v>2000</v>
          </cell>
          <cell r="M962">
            <v>1000</v>
          </cell>
          <cell r="N962">
            <v>0.9</v>
          </cell>
          <cell r="O962">
            <v>0.1</v>
          </cell>
          <cell r="P962">
            <v>0</v>
          </cell>
        </row>
        <row r="963">
          <cell r="A963" t="str">
            <v>아페3.</v>
          </cell>
          <cell r="B963" t="str">
            <v>아스팔트페이버</v>
          </cell>
          <cell r="C963" t="str">
            <v>3m</v>
          </cell>
          <cell r="D963" t="str">
            <v>대</v>
          </cell>
          <cell r="E963" t="str">
            <v>$63102</v>
          </cell>
          <cell r="F963">
            <v>20</v>
          </cell>
          <cell r="G963">
            <v>8</v>
          </cell>
          <cell r="H963">
            <v>1</v>
          </cell>
          <cell r="I963">
            <v>0.5</v>
          </cell>
          <cell r="J963">
            <v>0.2</v>
          </cell>
          <cell r="K963">
            <v>3146</v>
          </cell>
          <cell r="L963">
            <v>7000</v>
          </cell>
          <cell r="M963">
            <v>1000</v>
          </cell>
          <cell r="N963">
            <v>0.9</v>
          </cell>
          <cell r="O963">
            <v>0.7</v>
          </cell>
          <cell r="P963">
            <v>0.14000000000000001</v>
          </cell>
        </row>
        <row r="964">
          <cell r="A964" t="str">
            <v>아디38</v>
          </cell>
          <cell r="B964" t="str">
            <v>아스팔트디스트리뷰터</v>
          </cell>
          <cell r="C964" t="str">
            <v>3800ℓ</v>
          </cell>
          <cell r="D964" t="str">
            <v>대</v>
          </cell>
          <cell r="E964" t="str">
            <v>$29025</v>
          </cell>
          <cell r="F964">
            <v>28</v>
          </cell>
          <cell r="G964">
            <v>12</v>
          </cell>
          <cell r="H964">
            <v>1</v>
          </cell>
          <cell r="I964">
            <v>0</v>
          </cell>
          <cell r="J964">
            <v>0</v>
          </cell>
          <cell r="K964">
            <v>2860</v>
          </cell>
          <cell r="L964">
            <v>7000</v>
          </cell>
          <cell r="M964">
            <v>1000</v>
          </cell>
          <cell r="N964">
            <v>0.9</v>
          </cell>
          <cell r="O964">
            <v>0.5</v>
          </cell>
          <cell r="P964">
            <v>0.14000000000000001</v>
          </cell>
        </row>
        <row r="965">
          <cell r="A965" t="str">
            <v>아스30</v>
          </cell>
          <cell r="B965" t="str">
            <v>아스팔트스프레이어</v>
          </cell>
          <cell r="C965" t="str">
            <v>300ℓ</v>
          </cell>
          <cell r="D965" t="str">
            <v>대</v>
          </cell>
          <cell r="E965" t="str">
            <v>$1400</v>
          </cell>
          <cell r="F965">
            <v>6</v>
          </cell>
          <cell r="G965">
            <v>0.8</v>
          </cell>
          <cell r="H965">
            <v>1</v>
          </cell>
          <cell r="I965">
            <v>0</v>
          </cell>
          <cell r="J965">
            <v>0</v>
          </cell>
          <cell r="K965">
            <v>3289</v>
          </cell>
          <cell r="L965">
            <v>7000</v>
          </cell>
          <cell r="M965">
            <v>1000</v>
          </cell>
          <cell r="N965">
            <v>0.9</v>
          </cell>
          <cell r="O965">
            <v>0.8</v>
          </cell>
          <cell r="P965">
            <v>0.14000000000000001</v>
          </cell>
        </row>
        <row r="966">
          <cell r="A966" t="str">
            <v>라마10</v>
          </cell>
          <cell r="B966" t="str">
            <v>라인마커</v>
          </cell>
          <cell r="C966" t="str">
            <v>10km/hr</v>
          </cell>
          <cell r="D966" t="str">
            <v>대</v>
          </cell>
          <cell r="E966" t="str">
            <v>$14362</v>
          </cell>
          <cell r="F966">
            <v>5</v>
          </cell>
          <cell r="G966">
            <v>22.8</v>
          </cell>
          <cell r="H966">
            <v>1</v>
          </cell>
          <cell r="I966">
            <v>0</v>
          </cell>
          <cell r="J966">
            <v>0</v>
          </cell>
          <cell r="K966">
            <v>2860</v>
          </cell>
          <cell r="L966">
            <v>7000</v>
          </cell>
          <cell r="M966">
            <v>1000</v>
          </cell>
          <cell r="N966">
            <v>0.9</v>
          </cell>
          <cell r="O966">
            <v>0.5</v>
          </cell>
          <cell r="P966">
            <v>0.14000000000000001</v>
          </cell>
        </row>
        <row r="967">
          <cell r="A967" t="str">
            <v>카트25</v>
          </cell>
          <cell r="B967" t="str">
            <v>카고트럭</v>
          </cell>
          <cell r="C967" t="str">
            <v>2.5TON</v>
          </cell>
          <cell r="D967" t="str">
            <v>대</v>
          </cell>
          <cell r="E967">
            <v>9530000</v>
          </cell>
          <cell r="F967">
            <v>35</v>
          </cell>
          <cell r="G967">
            <v>5</v>
          </cell>
          <cell r="H967">
            <v>1</v>
          </cell>
          <cell r="I967">
            <v>0</v>
          </cell>
          <cell r="J967">
            <v>0</v>
          </cell>
          <cell r="K967">
            <v>2361</v>
          </cell>
          <cell r="L967">
            <v>9000</v>
          </cell>
          <cell r="M967">
            <v>1500</v>
          </cell>
          <cell r="N967">
            <v>0.9</v>
          </cell>
          <cell r="O967">
            <v>0.7</v>
          </cell>
          <cell r="P967">
            <v>0.14000000000000001</v>
          </cell>
        </row>
        <row r="968">
          <cell r="A968" t="str">
            <v>콘믹03</v>
          </cell>
          <cell r="B968" t="str">
            <v>콘크리트 믹서</v>
          </cell>
          <cell r="C968" t="str">
            <v>0.3㎥,11cft</v>
          </cell>
          <cell r="D968" t="str">
            <v>대</v>
          </cell>
          <cell r="E968" t="str">
            <v>$9187</v>
          </cell>
          <cell r="F968">
            <v>2</v>
          </cell>
          <cell r="G968">
            <v>2</v>
          </cell>
          <cell r="H968">
            <v>1</v>
          </cell>
          <cell r="K968">
            <v>3708</v>
          </cell>
          <cell r="L968">
            <v>6000</v>
          </cell>
          <cell r="M968">
            <v>1000</v>
          </cell>
          <cell r="N968">
            <v>0.9</v>
          </cell>
          <cell r="O968">
            <v>0.8</v>
          </cell>
          <cell r="P968">
            <v>0.14000000000000001</v>
          </cell>
        </row>
        <row r="969">
          <cell r="A969" t="str">
            <v>트일20</v>
          </cell>
          <cell r="B969" t="str">
            <v>트레일러</v>
          </cell>
          <cell r="C969" t="str">
            <v>20ton</v>
          </cell>
          <cell r="D969" t="str">
            <v>대</v>
          </cell>
          <cell r="E969" t="str">
            <v>$39675</v>
          </cell>
          <cell r="F969">
            <v>38</v>
          </cell>
          <cell r="G969">
            <v>20.8</v>
          </cell>
          <cell r="H969">
            <v>1</v>
          </cell>
          <cell r="K969">
            <v>3212</v>
          </cell>
          <cell r="L969">
            <v>7000</v>
          </cell>
          <cell r="M969">
            <v>1400</v>
          </cell>
          <cell r="N969">
            <v>0.9</v>
          </cell>
          <cell r="O969">
            <v>0.9</v>
          </cell>
          <cell r="P969">
            <v>0.14000000000000001</v>
          </cell>
        </row>
        <row r="970">
          <cell r="A970" t="str">
            <v>트일30</v>
          </cell>
          <cell r="B970" t="str">
            <v>트레일러</v>
          </cell>
          <cell r="C970" t="str">
            <v>30ton</v>
          </cell>
          <cell r="D970" t="str">
            <v>대</v>
          </cell>
          <cell r="E970" t="str">
            <v>$53461</v>
          </cell>
          <cell r="F970">
            <v>38</v>
          </cell>
          <cell r="G970">
            <v>21.7</v>
          </cell>
          <cell r="H970">
            <v>1</v>
          </cell>
          <cell r="K970">
            <v>3212</v>
          </cell>
          <cell r="L970">
            <v>7000</v>
          </cell>
          <cell r="M970">
            <v>1400</v>
          </cell>
          <cell r="N970">
            <v>0.9</v>
          </cell>
          <cell r="O970">
            <v>0.9</v>
          </cell>
          <cell r="P970">
            <v>0.14000000000000001</v>
          </cell>
        </row>
        <row r="971">
          <cell r="A971" t="str">
            <v>트일40</v>
          </cell>
          <cell r="B971" t="str">
            <v>트레일러</v>
          </cell>
          <cell r="C971" t="str">
            <v>40ton</v>
          </cell>
          <cell r="D971" t="str">
            <v>대</v>
          </cell>
          <cell r="E971" t="str">
            <v>$70531</v>
          </cell>
          <cell r="F971">
            <v>38</v>
          </cell>
          <cell r="G971">
            <v>25.8</v>
          </cell>
          <cell r="H971">
            <v>1</v>
          </cell>
          <cell r="K971">
            <v>3212</v>
          </cell>
          <cell r="L971">
            <v>7000</v>
          </cell>
          <cell r="M971">
            <v>1400</v>
          </cell>
          <cell r="N971">
            <v>0.9</v>
          </cell>
          <cell r="O971">
            <v>0.9</v>
          </cell>
          <cell r="P971">
            <v>0.14000000000000001</v>
          </cell>
        </row>
        <row r="972">
          <cell r="A972" t="str">
            <v>트일60</v>
          </cell>
          <cell r="B972" t="str">
            <v>트레일러</v>
          </cell>
          <cell r="C972" t="str">
            <v>60ton</v>
          </cell>
          <cell r="D972" t="str">
            <v>대</v>
          </cell>
          <cell r="E972" t="str">
            <v>$98742</v>
          </cell>
          <cell r="F972">
            <v>38</v>
          </cell>
          <cell r="G972">
            <v>33.200000000000003</v>
          </cell>
          <cell r="H972">
            <v>1</v>
          </cell>
          <cell r="K972">
            <v>3212</v>
          </cell>
          <cell r="L972">
            <v>7000</v>
          </cell>
          <cell r="M972">
            <v>1400</v>
          </cell>
          <cell r="N972">
            <v>0.9</v>
          </cell>
          <cell r="O972">
            <v>0.9</v>
          </cell>
          <cell r="P972">
            <v>0.14000000000000001</v>
          </cell>
        </row>
        <row r="973">
          <cell r="A973" t="str">
            <v>리트25</v>
          </cell>
          <cell r="B973" t="str">
            <v>리프트트럭</v>
          </cell>
          <cell r="C973" t="str">
            <v>2.5TON</v>
          </cell>
          <cell r="D973" t="str">
            <v>대</v>
          </cell>
          <cell r="E973">
            <v>10800000</v>
          </cell>
          <cell r="F973">
            <v>35</v>
          </cell>
          <cell r="G973">
            <v>5</v>
          </cell>
          <cell r="H973">
            <v>1</v>
          </cell>
          <cell r="I973">
            <v>0</v>
          </cell>
          <cell r="J973">
            <v>0</v>
          </cell>
          <cell r="K973">
            <v>2361</v>
          </cell>
          <cell r="L973">
            <v>9000</v>
          </cell>
          <cell r="M973">
            <v>1500</v>
          </cell>
          <cell r="N973">
            <v>0.9</v>
          </cell>
          <cell r="O973">
            <v>0.7</v>
          </cell>
          <cell r="P973">
            <v>0.14000000000000001</v>
          </cell>
        </row>
        <row r="974">
          <cell r="A974" t="str">
            <v>고분07</v>
          </cell>
          <cell r="B974" t="str">
            <v>고압분무기</v>
          </cell>
          <cell r="C974" t="str">
            <v>7Hp/70A,고압호스 및 릴,고공약대노즐,약액통 포함</v>
          </cell>
          <cell r="D974" t="str">
            <v>대</v>
          </cell>
          <cell r="E974">
            <v>1380000</v>
          </cell>
          <cell r="F974">
            <v>20</v>
          </cell>
          <cell r="G974">
            <v>1.4</v>
          </cell>
          <cell r="H974">
            <v>2</v>
          </cell>
          <cell r="I974">
            <v>0</v>
          </cell>
          <cell r="J974">
            <v>0</v>
          </cell>
          <cell r="K974">
            <v>3432</v>
          </cell>
          <cell r="L974">
            <v>7000</v>
          </cell>
          <cell r="M974">
            <v>1000</v>
          </cell>
          <cell r="N974">
            <v>0.9</v>
          </cell>
          <cell r="O974">
            <v>0.9</v>
          </cell>
          <cell r="P974">
            <v>0.14000000000000001</v>
          </cell>
        </row>
        <row r="975">
          <cell r="A975" t="str">
            <v>머롤10</v>
          </cell>
          <cell r="B975" t="str">
            <v>머캐덤롤러(자주식)</v>
          </cell>
          <cell r="C975" t="str">
            <v>8~10ton</v>
          </cell>
          <cell r="D975" t="str">
            <v>대</v>
          </cell>
          <cell r="E975" t="str">
            <v>$31223</v>
          </cell>
          <cell r="F975">
            <v>20</v>
          </cell>
          <cell r="G975">
            <v>8.4</v>
          </cell>
          <cell r="H975">
            <v>1</v>
          </cell>
          <cell r="I975">
            <v>0</v>
          </cell>
          <cell r="J975">
            <v>0.2</v>
          </cell>
          <cell r="K975">
            <v>2111</v>
          </cell>
          <cell r="L975">
            <v>12000</v>
          </cell>
          <cell r="M975">
            <v>1200</v>
          </cell>
          <cell r="N975">
            <v>0.9</v>
          </cell>
          <cell r="O975">
            <v>0.8</v>
          </cell>
          <cell r="P975">
            <v>0.14000000000000001</v>
          </cell>
        </row>
        <row r="976">
          <cell r="A976" t="str">
            <v>탠롤14</v>
          </cell>
          <cell r="B976" t="str">
            <v>탠덤롤러(자주식)</v>
          </cell>
          <cell r="C976" t="str">
            <v>10~14ton</v>
          </cell>
          <cell r="D976" t="str">
            <v>대</v>
          </cell>
          <cell r="E976" t="str">
            <v>$36137</v>
          </cell>
          <cell r="F976">
            <v>20</v>
          </cell>
          <cell r="G976">
            <v>9.1999999999999993</v>
          </cell>
          <cell r="H976">
            <v>1</v>
          </cell>
          <cell r="I976">
            <v>0</v>
          </cell>
          <cell r="J976">
            <v>0.2</v>
          </cell>
          <cell r="K976">
            <v>2155</v>
          </cell>
          <cell r="L976">
            <v>12000</v>
          </cell>
          <cell r="M976">
            <v>1000</v>
          </cell>
          <cell r="N976">
            <v>0.9</v>
          </cell>
          <cell r="O976">
            <v>0.7</v>
          </cell>
          <cell r="P976">
            <v>0.14000000000000001</v>
          </cell>
        </row>
        <row r="977">
          <cell r="A977" t="str">
            <v>외도32</v>
          </cell>
          <cell r="B977" t="str">
            <v>매립전용DOZER</v>
          </cell>
          <cell r="C977" t="str">
            <v>32ton(외산)</v>
          </cell>
          <cell r="D977" t="str">
            <v>대</v>
          </cell>
          <cell r="E977" t="str">
            <v>$369268</v>
          </cell>
          <cell r="F977">
            <v>27</v>
          </cell>
          <cell r="G977">
            <v>36</v>
          </cell>
          <cell r="H977">
            <v>1</v>
          </cell>
          <cell r="I977">
            <v>0.5</v>
          </cell>
          <cell r="J977">
            <v>0.2</v>
          </cell>
          <cell r="K977">
            <v>2148</v>
          </cell>
          <cell r="L977">
            <v>10000</v>
          </cell>
          <cell r="M977">
            <v>2000</v>
          </cell>
          <cell r="N977">
            <v>0.9</v>
          </cell>
          <cell r="O977">
            <v>0.8</v>
          </cell>
          <cell r="P977">
            <v>0.14000000000000001</v>
          </cell>
        </row>
        <row r="978">
          <cell r="A978" t="str">
            <v>외콤32</v>
          </cell>
          <cell r="B978" t="str">
            <v>LANDFILL COMPACTOR</v>
          </cell>
          <cell r="C978" t="str">
            <v>32ton(외산)</v>
          </cell>
          <cell r="D978" t="str">
            <v>대</v>
          </cell>
          <cell r="E978" t="str">
            <v>$330381</v>
          </cell>
          <cell r="F978">
            <v>20</v>
          </cell>
          <cell r="G978">
            <v>37.9</v>
          </cell>
          <cell r="H978">
            <v>1</v>
          </cell>
          <cell r="J978">
            <v>0.2</v>
          </cell>
          <cell r="K978">
            <v>1898</v>
          </cell>
          <cell r="L978">
            <v>10000</v>
          </cell>
          <cell r="M978">
            <v>2000</v>
          </cell>
          <cell r="N978">
            <v>0.9</v>
          </cell>
          <cell r="O978">
            <v>0.55000000000000004</v>
          </cell>
          <cell r="P978">
            <v>0.14000000000000001</v>
          </cell>
        </row>
        <row r="979">
          <cell r="A979" t="str">
            <v>습불20</v>
          </cell>
          <cell r="B979" t="str">
            <v>습지불도져</v>
          </cell>
          <cell r="C979" t="str">
            <v>20TON(SD15PL)</v>
          </cell>
          <cell r="D979" t="str">
            <v>대</v>
          </cell>
          <cell r="E979">
            <v>132400000</v>
          </cell>
          <cell r="F979">
            <v>38</v>
          </cell>
          <cell r="G979">
            <v>23.8</v>
          </cell>
          <cell r="H979">
            <v>1</v>
          </cell>
          <cell r="I979">
            <v>0.5</v>
          </cell>
          <cell r="J979">
            <v>0.2</v>
          </cell>
          <cell r="K979">
            <v>2148</v>
          </cell>
          <cell r="L979">
            <v>10000</v>
          </cell>
          <cell r="M979">
            <v>2000</v>
          </cell>
          <cell r="N979">
            <v>0.9</v>
          </cell>
          <cell r="O979">
            <v>0.8</v>
          </cell>
          <cell r="P979">
            <v>0.14000000000000001</v>
          </cell>
        </row>
        <row r="980">
          <cell r="A980" t="str">
            <v>무불10</v>
          </cell>
          <cell r="B980" t="str">
            <v>무한궤도 불도저</v>
          </cell>
          <cell r="C980" t="str">
            <v>10TON</v>
          </cell>
          <cell r="D980" t="str">
            <v>대</v>
          </cell>
          <cell r="E980" t="str">
            <v>$63062</v>
          </cell>
          <cell r="F980">
            <v>27</v>
          </cell>
          <cell r="G980">
            <v>11.9</v>
          </cell>
          <cell r="H980">
            <v>1</v>
          </cell>
          <cell r="I980">
            <v>0.5</v>
          </cell>
          <cell r="J980">
            <v>0.2</v>
          </cell>
          <cell r="K980">
            <v>2148</v>
          </cell>
          <cell r="L980">
            <v>10000</v>
          </cell>
          <cell r="M980">
            <v>2000</v>
          </cell>
          <cell r="N980">
            <v>0.9</v>
          </cell>
          <cell r="O980">
            <v>0.8</v>
          </cell>
          <cell r="P980">
            <v>0.14000000000000001</v>
          </cell>
        </row>
        <row r="981">
          <cell r="A981" t="str">
            <v>로무13</v>
          </cell>
          <cell r="B981" t="str">
            <v>로더(무한궤도)</v>
          </cell>
          <cell r="C981" t="str">
            <v>1.34㎥</v>
          </cell>
          <cell r="D981" t="str">
            <v>대</v>
          </cell>
          <cell r="E981" t="str">
            <v>$67217</v>
          </cell>
          <cell r="F981">
            <v>35</v>
          </cell>
          <cell r="G981">
            <v>13.9</v>
          </cell>
          <cell r="H981">
            <v>1</v>
          </cell>
          <cell r="I981">
            <v>0.5</v>
          </cell>
          <cell r="J981">
            <v>0.2</v>
          </cell>
          <cell r="K981">
            <v>2148</v>
          </cell>
          <cell r="L981">
            <v>10000</v>
          </cell>
          <cell r="M981">
            <v>2000</v>
          </cell>
          <cell r="N981">
            <v>0.9</v>
          </cell>
          <cell r="O981">
            <v>0.8</v>
          </cell>
          <cell r="P981">
            <v>0.14000000000000001</v>
          </cell>
        </row>
        <row r="982">
          <cell r="A982" t="str">
            <v>진롤06</v>
          </cell>
          <cell r="B982" t="str">
            <v>진동롤러(자주식)</v>
          </cell>
          <cell r="C982" t="str">
            <v xml:space="preserve"> 6ton</v>
          </cell>
          <cell r="D982" t="str">
            <v>대</v>
          </cell>
          <cell r="E982" t="str">
            <v>$42000</v>
          </cell>
          <cell r="F982">
            <v>45</v>
          </cell>
          <cell r="G982">
            <v>9.4</v>
          </cell>
          <cell r="H982">
            <v>1</v>
          </cell>
          <cell r="I982">
            <v>0</v>
          </cell>
          <cell r="J982">
            <v>0.2</v>
          </cell>
          <cell r="K982">
            <v>3708</v>
          </cell>
          <cell r="L982">
            <v>6000</v>
          </cell>
          <cell r="M982">
            <v>1000</v>
          </cell>
          <cell r="N982">
            <v>0.9</v>
          </cell>
          <cell r="O982">
            <v>0.8</v>
          </cell>
          <cell r="P982">
            <v>0.14000000000000001</v>
          </cell>
        </row>
        <row r="983">
          <cell r="A983" t="str">
            <v>진롤02</v>
          </cell>
          <cell r="B983" t="str">
            <v>진동롤러(자주식)</v>
          </cell>
          <cell r="C983" t="str">
            <v>2.5ton</v>
          </cell>
          <cell r="D983" t="str">
            <v>대</v>
          </cell>
          <cell r="E983">
            <v>12096000</v>
          </cell>
          <cell r="F983">
            <v>20</v>
          </cell>
          <cell r="G983">
            <v>1.9</v>
          </cell>
          <cell r="H983">
            <v>1</v>
          </cell>
          <cell r="I983">
            <v>0</v>
          </cell>
          <cell r="J983">
            <v>0</v>
          </cell>
          <cell r="K983">
            <v>3708</v>
          </cell>
          <cell r="L983">
            <v>6000</v>
          </cell>
          <cell r="M983">
            <v>1000</v>
          </cell>
          <cell r="N983">
            <v>0.9</v>
          </cell>
          <cell r="O983">
            <v>0.8</v>
          </cell>
          <cell r="P983">
            <v>0.14000000000000001</v>
          </cell>
        </row>
        <row r="984">
          <cell r="A984" t="str">
            <v>용교50</v>
          </cell>
          <cell r="B984" t="str">
            <v>용접기(교류)</v>
          </cell>
          <cell r="C984" t="str">
            <v>Amp500</v>
          </cell>
          <cell r="D984" t="str">
            <v>대</v>
          </cell>
          <cell r="E984">
            <v>432000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2860</v>
          </cell>
          <cell r="L984">
            <v>7000</v>
          </cell>
          <cell r="M984">
            <v>1000</v>
          </cell>
          <cell r="N984">
            <v>0.9</v>
          </cell>
          <cell r="O984">
            <v>0.5</v>
          </cell>
          <cell r="P984">
            <v>0.14000000000000001</v>
          </cell>
        </row>
        <row r="985">
          <cell r="A985" t="str">
            <v>백유02</v>
          </cell>
          <cell r="B985" t="str">
            <v>백호우</v>
          </cell>
          <cell r="C985" t="str">
            <v>유압식 0.20㎥</v>
          </cell>
          <cell r="D985" t="str">
            <v>대</v>
          </cell>
          <cell r="E985">
            <v>34222000</v>
          </cell>
          <cell r="F985">
            <v>25</v>
          </cell>
          <cell r="G985">
            <v>3.8</v>
          </cell>
          <cell r="H985">
            <v>1</v>
          </cell>
          <cell r="I985">
            <v>0.5</v>
          </cell>
          <cell r="J985">
            <v>0.2</v>
          </cell>
          <cell r="K985">
            <v>2148</v>
          </cell>
          <cell r="L985">
            <v>10000</v>
          </cell>
          <cell r="M985">
            <v>2000</v>
          </cell>
          <cell r="N985">
            <v>0.9</v>
          </cell>
          <cell r="O985">
            <v>0.8</v>
          </cell>
          <cell r="P985">
            <v>0.14000000000000001</v>
          </cell>
        </row>
        <row r="986">
          <cell r="A986" t="str">
            <v>백습유07</v>
          </cell>
          <cell r="B986" t="str">
            <v>백호우(습지)</v>
          </cell>
          <cell r="C986" t="str">
            <v>유압식 0.70㎥</v>
          </cell>
          <cell r="D986" t="str">
            <v>대</v>
          </cell>
          <cell r="E986">
            <v>80481000</v>
          </cell>
          <cell r="F986">
            <v>35</v>
          </cell>
          <cell r="G986">
            <v>10.5</v>
          </cell>
          <cell r="H986">
            <v>1</v>
          </cell>
          <cell r="I986">
            <v>0.5</v>
          </cell>
          <cell r="J986">
            <v>0.2</v>
          </cell>
          <cell r="K986">
            <v>2148</v>
          </cell>
          <cell r="L986">
            <v>10000</v>
          </cell>
          <cell r="M986">
            <v>2000</v>
          </cell>
          <cell r="N986">
            <v>0.9</v>
          </cell>
          <cell r="O986">
            <v>0.8</v>
          </cell>
          <cell r="P986">
            <v>0.14000000000000001</v>
          </cell>
        </row>
        <row r="987">
          <cell r="A987" t="str">
            <v>고착52</v>
          </cell>
          <cell r="B987" t="str">
            <v>고성능 착정기</v>
          </cell>
          <cell r="C987" t="str">
            <v>525,450Hp</v>
          </cell>
          <cell r="D987" t="str">
            <v>대</v>
          </cell>
          <cell r="E987">
            <v>451628000</v>
          </cell>
          <cell r="H987">
            <v>1</v>
          </cell>
          <cell r="K987">
            <v>3935</v>
          </cell>
          <cell r="L987">
            <v>5400</v>
          </cell>
          <cell r="M987">
            <v>900</v>
          </cell>
          <cell r="N987">
            <v>0.9</v>
          </cell>
          <cell r="O987">
            <v>0.7</v>
          </cell>
          <cell r="P987">
            <v>0.14000000000000001</v>
          </cell>
        </row>
        <row r="988">
          <cell r="A988" t="str">
            <v>디파22</v>
          </cell>
          <cell r="B988" t="str">
            <v>디젤파일해머</v>
          </cell>
          <cell r="C988" t="str">
            <v>2.2ton</v>
          </cell>
          <cell r="D988" t="str">
            <v>대</v>
          </cell>
          <cell r="E988" t="str">
            <v>$27611</v>
          </cell>
          <cell r="F988">
            <v>40</v>
          </cell>
          <cell r="G988">
            <v>13</v>
          </cell>
          <cell r="H988">
            <v>1</v>
          </cell>
          <cell r="I988">
            <v>0</v>
          </cell>
          <cell r="J988">
            <v>0</v>
          </cell>
          <cell r="K988">
            <v>3146</v>
          </cell>
          <cell r="L988">
            <v>7000</v>
          </cell>
          <cell r="M988">
            <v>1000</v>
          </cell>
          <cell r="N988">
            <v>0.9</v>
          </cell>
          <cell r="O988">
            <v>0.7</v>
          </cell>
          <cell r="P988">
            <v>0.14000000000000001</v>
          </cell>
        </row>
        <row r="989">
          <cell r="A989" t="str">
            <v>크무25</v>
          </cell>
          <cell r="B989" t="str">
            <v>크레인(무한궤도)</v>
          </cell>
          <cell r="C989" t="str">
            <v>25ton</v>
          </cell>
          <cell r="D989" t="str">
            <v>대</v>
          </cell>
          <cell r="E989" t="str">
            <v>$121156</v>
          </cell>
          <cell r="F989">
            <v>20</v>
          </cell>
          <cell r="G989">
            <v>11.8</v>
          </cell>
          <cell r="H989">
            <v>1</v>
          </cell>
          <cell r="I989">
            <v>1</v>
          </cell>
          <cell r="J989">
            <v>0.2</v>
          </cell>
          <cell r="K989">
            <v>1858</v>
          </cell>
          <cell r="L989">
            <v>12800</v>
          </cell>
          <cell r="M989">
            <v>1600</v>
          </cell>
          <cell r="N989">
            <v>0.9</v>
          </cell>
          <cell r="O989">
            <v>0.8</v>
          </cell>
          <cell r="P989">
            <v>0.14000000000000001</v>
          </cell>
        </row>
        <row r="990">
          <cell r="A990" t="str">
            <v>보링20</v>
          </cell>
          <cell r="B990" t="str">
            <v>보링기계</v>
          </cell>
          <cell r="C990" t="str">
            <v>20Hp,66.7*500</v>
          </cell>
          <cell r="D990" t="str">
            <v>대</v>
          </cell>
          <cell r="E990" t="str">
            <v>$9846</v>
          </cell>
          <cell r="K990">
            <v>3935</v>
          </cell>
          <cell r="L990">
            <v>5400</v>
          </cell>
          <cell r="M990">
            <v>900</v>
          </cell>
          <cell r="N990">
            <v>0.9</v>
          </cell>
          <cell r="O990">
            <v>0.7</v>
          </cell>
          <cell r="P990">
            <v>0.14000000000000001</v>
          </cell>
        </row>
        <row r="991">
          <cell r="A991" t="str">
            <v>보링10</v>
          </cell>
          <cell r="B991" t="str">
            <v>보링기계</v>
          </cell>
          <cell r="C991" t="str">
            <v>10Hp,40.5*150</v>
          </cell>
          <cell r="D991" t="str">
            <v>대</v>
          </cell>
          <cell r="E991" t="str">
            <v>$4018</v>
          </cell>
          <cell r="K991">
            <v>3935</v>
          </cell>
          <cell r="L991">
            <v>5400</v>
          </cell>
          <cell r="M991">
            <v>900</v>
          </cell>
          <cell r="N991">
            <v>0.9</v>
          </cell>
          <cell r="O991">
            <v>0.7</v>
          </cell>
          <cell r="P991">
            <v>0.14000000000000001</v>
          </cell>
        </row>
        <row r="992">
          <cell r="A992" t="str">
            <v>디엔20</v>
          </cell>
          <cell r="B992" t="str">
            <v>디젤엔진</v>
          </cell>
          <cell r="C992" t="str">
            <v>20Hp</v>
          </cell>
          <cell r="D992" t="str">
            <v>대</v>
          </cell>
          <cell r="E992">
            <v>2573000</v>
          </cell>
          <cell r="F992">
            <v>20</v>
          </cell>
          <cell r="G992">
            <v>2.2000000000000002</v>
          </cell>
          <cell r="K992">
            <v>3432</v>
          </cell>
          <cell r="L992">
            <v>7000</v>
          </cell>
          <cell r="M992">
            <v>1000</v>
          </cell>
          <cell r="N992">
            <v>0.9</v>
          </cell>
          <cell r="O992">
            <v>0.9</v>
          </cell>
          <cell r="P992">
            <v>0.14000000000000001</v>
          </cell>
        </row>
        <row r="993">
          <cell r="A993" t="str">
            <v>디엔09</v>
          </cell>
          <cell r="B993" t="str">
            <v>디젤엔진</v>
          </cell>
          <cell r="C993" t="str">
            <v>9Hp</v>
          </cell>
          <cell r="D993" t="str">
            <v>대</v>
          </cell>
          <cell r="E993" t="str">
            <v>$362</v>
          </cell>
          <cell r="F993">
            <v>20</v>
          </cell>
          <cell r="G993">
            <v>1</v>
          </cell>
          <cell r="K993">
            <v>3432</v>
          </cell>
          <cell r="L993">
            <v>7000</v>
          </cell>
          <cell r="M993">
            <v>1000</v>
          </cell>
          <cell r="N993">
            <v>0.9</v>
          </cell>
          <cell r="O993">
            <v>0.9</v>
          </cell>
          <cell r="P993">
            <v>0.14000000000000001</v>
          </cell>
        </row>
        <row r="994">
          <cell r="A994" t="str">
            <v>그믹19</v>
          </cell>
          <cell r="B994" t="str">
            <v>그라우팅 믹서</v>
          </cell>
          <cell r="C994" t="str">
            <v>190x2,2kw</v>
          </cell>
          <cell r="D994" t="str">
            <v>대</v>
          </cell>
          <cell r="E994" t="str">
            <v>$1189</v>
          </cell>
          <cell r="K994">
            <v>4677</v>
          </cell>
          <cell r="L994">
            <v>4000</v>
          </cell>
          <cell r="M994">
            <v>1000</v>
          </cell>
          <cell r="N994">
            <v>0.9</v>
          </cell>
          <cell r="O994">
            <v>0.6</v>
          </cell>
          <cell r="P994">
            <v>0.14000000000000001</v>
          </cell>
        </row>
        <row r="995">
          <cell r="A995" t="str">
            <v>그펌30</v>
          </cell>
          <cell r="B995" t="str">
            <v>그라우팅 펌프</v>
          </cell>
          <cell r="C995" t="str">
            <v>30~60ℓ/min,3.7kw</v>
          </cell>
          <cell r="D995" t="str">
            <v>대</v>
          </cell>
          <cell r="E995" t="str">
            <v>$2687</v>
          </cell>
          <cell r="K995">
            <v>4677</v>
          </cell>
          <cell r="L995">
            <v>4000</v>
          </cell>
          <cell r="M995">
            <v>1000</v>
          </cell>
          <cell r="N995">
            <v>0.9</v>
          </cell>
          <cell r="O995">
            <v>0.6</v>
          </cell>
          <cell r="P995">
            <v>0.14000000000000001</v>
          </cell>
        </row>
        <row r="996">
          <cell r="A996" t="str">
            <v>건펌05</v>
          </cell>
          <cell r="B996" t="str">
            <v>건설용 펌프(자흡식)</v>
          </cell>
          <cell r="C996" t="str">
            <v>50mm(2Hp x 10m양정)</v>
          </cell>
          <cell r="D996" t="str">
            <v>대</v>
          </cell>
          <cell r="E996">
            <v>160000</v>
          </cell>
          <cell r="K996">
            <v>3375</v>
          </cell>
          <cell r="L996">
            <v>6000</v>
          </cell>
          <cell r="M996">
            <v>1000</v>
          </cell>
          <cell r="N996">
            <v>0.9</v>
          </cell>
          <cell r="O996">
            <v>0.6</v>
          </cell>
          <cell r="P996">
            <v>0.14000000000000001</v>
          </cell>
        </row>
        <row r="997">
          <cell r="A997" t="str">
            <v>수펌15</v>
          </cell>
          <cell r="B997" t="str">
            <v>수중 모터펌프</v>
          </cell>
          <cell r="C997" t="str">
            <v>150mm</v>
          </cell>
          <cell r="D997" t="str">
            <v>대</v>
          </cell>
          <cell r="E997">
            <v>1130000</v>
          </cell>
          <cell r="K997">
            <v>4080</v>
          </cell>
          <cell r="L997">
            <v>6000</v>
          </cell>
          <cell r="M997">
            <v>1200</v>
          </cell>
          <cell r="N997">
            <v>0.9</v>
          </cell>
          <cell r="O997">
            <v>1.1000000000000001</v>
          </cell>
          <cell r="P997">
            <v>0.14000000000000001</v>
          </cell>
        </row>
        <row r="998">
          <cell r="A998" t="str">
            <v>모그사리</v>
          </cell>
          <cell r="B998" t="str">
            <v>모터 그레이더</v>
          </cell>
          <cell r="C998" t="str">
            <v>사리용,3.6m</v>
          </cell>
          <cell r="D998" t="str">
            <v>대</v>
          </cell>
          <cell r="E998">
            <v>112000000</v>
          </cell>
          <cell r="F998">
            <v>189</v>
          </cell>
          <cell r="G998">
            <v>15.4</v>
          </cell>
          <cell r="H998">
            <v>1</v>
          </cell>
          <cell r="I998">
            <v>0.5</v>
          </cell>
          <cell r="J998">
            <v>0.2</v>
          </cell>
          <cell r="K998">
            <v>1730</v>
          </cell>
          <cell r="L998">
            <v>12000</v>
          </cell>
          <cell r="M998">
            <v>2000</v>
          </cell>
          <cell r="N998">
            <v>0.9</v>
          </cell>
          <cell r="O998">
            <v>0.65</v>
          </cell>
          <cell r="P998">
            <v>0.14000000000000001</v>
          </cell>
        </row>
        <row r="999">
          <cell r="A999" t="str">
            <v>콘펌80</v>
          </cell>
          <cell r="B999" t="str">
            <v>콘크리트펌프차</v>
          </cell>
          <cell r="C999" t="str">
            <v>80㎥/hr</v>
          </cell>
          <cell r="D999" t="str">
            <v>대</v>
          </cell>
          <cell r="E999">
            <v>247500000</v>
          </cell>
          <cell r="F999">
            <v>39</v>
          </cell>
          <cell r="G999">
            <v>18</v>
          </cell>
          <cell r="H999">
            <v>1</v>
          </cell>
          <cell r="K999">
            <v>3914</v>
          </cell>
          <cell r="L999">
            <v>6000</v>
          </cell>
          <cell r="M999">
            <v>1200</v>
          </cell>
          <cell r="N999">
            <v>0.9</v>
          </cell>
          <cell r="O999">
            <v>1</v>
          </cell>
          <cell r="P999">
            <v>0.14000000000000001</v>
          </cell>
        </row>
        <row r="1000">
          <cell r="A1000" t="str">
            <v>공압17</v>
          </cell>
          <cell r="B1000" t="str">
            <v>공기압축기(이동식)</v>
          </cell>
          <cell r="C1000" t="str">
            <v>17.0㎥/min(600cfm)</v>
          </cell>
          <cell r="D1000" t="str">
            <v>대</v>
          </cell>
          <cell r="E1000">
            <v>28000000</v>
          </cell>
          <cell r="F1000">
            <v>20</v>
          </cell>
          <cell r="G1000">
            <v>23</v>
          </cell>
          <cell r="H1000">
            <v>1</v>
          </cell>
          <cell r="K1000">
            <v>2027</v>
          </cell>
          <cell r="L1000">
            <v>12000</v>
          </cell>
          <cell r="M1000">
            <v>1200</v>
          </cell>
          <cell r="N1000">
            <v>0.9</v>
          </cell>
          <cell r="O1000">
            <v>0.7</v>
          </cell>
          <cell r="P1000">
            <v>0.14000000000000001</v>
          </cell>
        </row>
        <row r="1001">
          <cell r="A1001" t="str">
            <v>에호50</v>
          </cell>
          <cell r="B1001" t="str">
            <v>에어호스</v>
          </cell>
          <cell r="C1001" t="str">
            <v>50mm</v>
          </cell>
          <cell r="D1001" t="str">
            <v>대</v>
          </cell>
          <cell r="E1001">
            <v>86700</v>
          </cell>
          <cell r="K1001">
            <v>6250</v>
          </cell>
          <cell r="L1001">
            <v>1600</v>
          </cell>
          <cell r="M1001">
            <v>160</v>
          </cell>
          <cell r="N1001">
            <v>1</v>
          </cell>
          <cell r="O1001">
            <v>0</v>
          </cell>
          <cell r="P1001">
            <v>0</v>
          </cell>
        </row>
        <row r="1002">
          <cell r="A1002" t="str">
            <v>에호25</v>
          </cell>
          <cell r="B1002" t="str">
            <v>에어호스</v>
          </cell>
          <cell r="C1002" t="str">
            <v>25mm</v>
          </cell>
          <cell r="D1002" t="str">
            <v>대</v>
          </cell>
          <cell r="E1002">
            <v>62300</v>
          </cell>
          <cell r="K1002">
            <v>6250</v>
          </cell>
          <cell r="L1002">
            <v>1600</v>
          </cell>
          <cell r="M1002">
            <v>160</v>
          </cell>
          <cell r="N1002">
            <v>1</v>
          </cell>
          <cell r="O1002">
            <v>0</v>
          </cell>
          <cell r="P1002">
            <v>0</v>
          </cell>
        </row>
        <row r="1003">
          <cell r="A1003" t="str">
            <v>노파..</v>
          </cell>
          <cell r="B1003" t="str">
            <v>노면파쇄기</v>
          </cell>
          <cell r="C1003" t="str">
            <v>1.0㎥</v>
          </cell>
          <cell r="D1003" t="str">
            <v>대</v>
          </cell>
          <cell r="E1003" t="str">
            <v>$209771</v>
          </cell>
          <cell r="F1003">
            <v>20</v>
          </cell>
          <cell r="G1003">
            <v>13.9</v>
          </cell>
          <cell r="H1003">
            <v>1</v>
          </cell>
          <cell r="I1003">
            <v>0</v>
          </cell>
          <cell r="J1003">
            <v>0</v>
          </cell>
          <cell r="K1003">
            <v>4278</v>
          </cell>
          <cell r="L1003">
            <v>4500</v>
          </cell>
          <cell r="M1003">
            <v>750</v>
          </cell>
          <cell r="N1003">
            <v>0.9</v>
          </cell>
          <cell r="O1003">
            <v>0.5</v>
          </cell>
          <cell r="P1003">
            <v>0.14000000000000001</v>
          </cell>
        </row>
        <row r="1004">
          <cell r="A1004" t="str">
            <v>양수02</v>
          </cell>
          <cell r="B1004" t="str">
            <v>양수기</v>
          </cell>
          <cell r="C1004" t="str">
            <v>2Hp</v>
          </cell>
          <cell r="D1004" t="str">
            <v>대</v>
          </cell>
          <cell r="E1004">
            <v>24000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3375</v>
          </cell>
          <cell r="L1004">
            <v>6000</v>
          </cell>
          <cell r="M1004">
            <v>1000</v>
          </cell>
          <cell r="N1004">
            <v>0.9</v>
          </cell>
          <cell r="O1004">
            <v>0.6</v>
          </cell>
          <cell r="P1004">
            <v>0.14000000000000001</v>
          </cell>
        </row>
        <row r="1005">
          <cell r="A1005" t="str">
            <v>엔양045</v>
          </cell>
          <cell r="B1005" t="str">
            <v>엔진양수기</v>
          </cell>
          <cell r="C1005" t="str">
            <v>4.5Hp,3"</v>
          </cell>
          <cell r="D1005" t="str">
            <v>대</v>
          </cell>
          <cell r="E1005">
            <v>182000</v>
          </cell>
          <cell r="F1005">
            <v>20</v>
          </cell>
          <cell r="G1005">
            <v>0.9</v>
          </cell>
          <cell r="H1005">
            <v>0</v>
          </cell>
          <cell r="I1005">
            <v>0</v>
          </cell>
          <cell r="J1005">
            <v>0</v>
          </cell>
          <cell r="K1005">
            <v>3432</v>
          </cell>
          <cell r="L1005">
            <v>7000</v>
          </cell>
          <cell r="M1005">
            <v>1000</v>
          </cell>
          <cell r="N1005">
            <v>0.9</v>
          </cell>
          <cell r="O1005">
            <v>0.9</v>
          </cell>
          <cell r="P1005">
            <v>0.14000000000000001</v>
          </cell>
        </row>
        <row r="1006">
          <cell r="A1006" t="str">
            <v>트럭01</v>
          </cell>
          <cell r="B1006" t="str">
            <v>리프트트럭</v>
          </cell>
          <cell r="C1006" t="str">
            <v>2.0TON</v>
          </cell>
          <cell r="D1006" t="str">
            <v>대</v>
          </cell>
          <cell r="E1006">
            <v>9990000</v>
          </cell>
          <cell r="F1006">
            <v>35</v>
          </cell>
          <cell r="G1006">
            <v>5</v>
          </cell>
          <cell r="H1006">
            <v>1</v>
          </cell>
          <cell r="I1006">
            <v>0</v>
          </cell>
          <cell r="J1006">
            <v>0</v>
          </cell>
          <cell r="K1006">
            <v>2361</v>
          </cell>
          <cell r="L1006">
            <v>9000</v>
          </cell>
          <cell r="M1006">
            <v>1500</v>
          </cell>
          <cell r="N1006">
            <v>0.9</v>
          </cell>
          <cell r="O1006">
            <v>0.7</v>
          </cell>
          <cell r="P1006">
            <v>0.14000000000000001</v>
          </cell>
        </row>
        <row r="1007">
          <cell r="A1007" t="str">
            <v>연막..</v>
          </cell>
          <cell r="B1007" t="str">
            <v>연막소독기</v>
          </cell>
          <cell r="C1007" t="str">
            <v>트력적재형,분무기겸용</v>
          </cell>
          <cell r="D1007" t="str">
            <v>대</v>
          </cell>
          <cell r="E1007">
            <v>1800000</v>
          </cell>
          <cell r="F1007">
            <v>20</v>
          </cell>
          <cell r="G1007">
            <v>3.3</v>
          </cell>
          <cell r="H1007">
            <v>0</v>
          </cell>
          <cell r="I1007">
            <v>0</v>
          </cell>
          <cell r="J1007">
            <v>0</v>
          </cell>
          <cell r="K1007">
            <v>3432</v>
          </cell>
          <cell r="L1007">
            <v>7000</v>
          </cell>
          <cell r="M1007">
            <v>1000</v>
          </cell>
          <cell r="N1007">
            <v>0.9</v>
          </cell>
          <cell r="O1007">
            <v>0.9</v>
          </cell>
          <cell r="P1007">
            <v>0.14000000000000001</v>
          </cell>
        </row>
        <row r="1008">
          <cell r="A1008" t="str">
            <v>도청..</v>
          </cell>
          <cell r="B1008" t="str">
            <v>도로청소차</v>
          </cell>
          <cell r="C1008" t="str">
            <v>6㎥,양흡입,옵션포함</v>
          </cell>
          <cell r="D1008" t="str">
            <v>대</v>
          </cell>
          <cell r="E1008">
            <v>131000000</v>
          </cell>
          <cell r="F1008">
            <v>35</v>
          </cell>
          <cell r="G1008">
            <v>12.1</v>
          </cell>
          <cell r="H1008">
            <v>1</v>
          </cell>
          <cell r="I1008">
            <v>0</v>
          </cell>
          <cell r="J1008">
            <v>0</v>
          </cell>
          <cell r="K1008">
            <v>2361</v>
          </cell>
          <cell r="L1008">
            <v>9000</v>
          </cell>
          <cell r="M1008">
            <v>1500</v>
          </cell>
          <cell r="N1008">
            <v>0.9</v>
          </cell>
          <cell r="O1008">
            <v>0.7</v>
          </cell>
          <cell r="P1008">
            <v>0.14000000000000001</v>
          </cell>
        </row>
        <row r="1009">
          <cell r="A1009" t="str">
            <v>트탑크5</v>
          </cell>
          <cell r="B1009" t="str">
            <v>트럭탑재형크레인</v>
          </cell>
          <cell r="C1009" t="str">
            <v>5ton</v>
          </cell>
          <cell r="D1009" t="str">
            <v>대</v>
          </cell>
          <cell r="E1009">
            <v>12000000</v>
          </cell>
          <cell r="F1009">
            <v>20</v>
          </cell>
          <cell r="G1009">
            <v>6.4</v>
          </cell>
          <cell r="H1009">
            <v>1</v>
          </cell>
          <cell r="I1009">
            <v>0</v>
          </cell>
          <cell r="J1009">
            <v>0</v>
          </cell>
          <cell r="K1009">
            <v>2787</v>
          </cell>
          <cell r="L1009">
            <v>7000</v>
          </cell>
          <cell r="M1009">
            <v>1000</v>
          </cell>
          <cell r="N1009">
            <v>0.9</v>
          </cell>
          <cell r="O1009">
            <v>0.45</v>
          </cell>
          <cell r="P1009">
            <v>0.14000000000000001</v>
          </cell>
        </row>
        <row r="1010">
          <cell r="A1010" t="str">
            <v>트탑크2</v>
          </cell>
          <cell r="B1010" t="str">
            <v>트럭탑재형크레인</v>
          </cell>
          <cell r="C1010" t="str">
            <v>2ton</v>
          </cell>
          <cell r="D1010" t="str">
            <v>대</v>
          </cell>
          <cell r="E1010">
            <v>6500000</v>
          </cell>
          <cell r="F1010">
            <v>20</v>
          </cell>
          <cell r="G1010">
            <v>3.6</v>
          </cell>
          <cell r="H1010">
            <v>1</v>
          </cell>
          <cell r="I1010">
            <v>0</v>
          </cell>
          <cell r="J1010">
            <v>0</v>
          </cell>
          <cell r="K1010">
            <v>2787</v>
          </cell>
          <cell r="L1010">
            <v>7000</v>
          </cell>
          <cell r="M1010">
            <v>1000</v>
          </cell>
          <cell r="N1010">
            <v>0.9</v>
          </cell>
          <cell r="O1010">
            <v>0.45</v>
          </cell>
          <cell r="P1010">
            <v>0.14000000000000001</v>
          </cell>
        </row>
        <row r="1011">
          <cell r="A1011" t="str">
            <v>J차..</v>
          </cell>
          <cell r="B1011" t="str">
            <v>Jeep차</v>
          </cell>
          <cell r="C1011" t="str">
            <v>코란도601(디젤)</v>
          </cell>
          <cell r="D1011" t="str">
            <v>대</v>
          </cell>
          <cell r="E1011">
            <v>14540000</v>
          </cell>
          <cell r="F1011">
            <v>35</v>
          </cell>
          <cell r="G1011">
            <v>2</v>
          </cell>
          <cell r="H1011">
            <v>1</v>
          </cell>
          <cell r="I1011">
            <v>0</v>
          </cell>
          <cell r="J1011">
            <v>0</v>
          </cell>
          <cell r="K1011">
            <v>2361</v>
          </cell>
          <cell r="L1011">
            <v>9000</v>
          </cell>
          <cell r="M1011">
            <v>1500</v>
          </cell>
          <cell r="N1011">
            <v>0.9</v>
          </cell>
          <cell r="O1011">
            <v>0.7</v>
          </cell>
          <cell r="P1011">
            <v>0.14000000000000001</v>
          </cell>
        </row>
        <row r="1012">
          <cell r="A1012" t="str">
            <v>모터25</v>
          </cell>
          <cell r="B1012" t="str">
            <v>모터</v>
          </cell>
          <cell r="C1012" t="str">
            <v>25Hp</v>
          </cell>
          <cell r="D1012" t="str">
            <v>대</v>
          </cell>
          <cell r="E1012" t="str">
            <v>$719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1848</v>
          </cell>
          <cell r="L1012">
            <v>11000</v>
          </cell>
          <cell r="M1012">
            <v>1100</v>
          </cell>
          <cell r="N1012">
            <v>0.9</v>
          </cell>
          <cell r="O1012">
            <v>0.3</v>
          </cell>
          <cell r="P1012">
            <v>0.14000000000000001</v>
          </cell>
        </row>
        <row r="1013">
          <cell r="A1013" t="str">
            <v>수시300</v>
          </cell>
          <cell r="B1013" t="str">
            <v>수밀시험기</v>
          </cell>
          <cell r="C1013" t="str">
            <v>Φ300mm</v>
          </cell>
          <cell r="D1013" t="str">
            <v>대</v>
          </cell>
          <cell r="E1013">
            <v>174000</v>
          </cell>
          <cell r="K1013">
            <v>6250</v>
          </cell>
          <cell r="L1013">
            <v>1600</v>
          </cell>
          <cell r="M1013">
            <v>160</v>
          </cell>
          <cell r="N1013">
            <v>1</v>
          </cell>
          <cell r="O1013">
            <v>0</v>
          </cell>
          <cell r="P1013">
            <v>0</v>
          </cell>
        </row>
        <row r="1014">
          <cell r="A1014" t="str">
            <v>수시450</v>
          </cell>
          <cell r="B1014" t="str">
            <v>수밀시험기</v>
          </cell>
          <cell r="C1014" t="str">
            <v>Φ450mm</v>
          </cell>
          <cell r="D1014" t="str">
            <v>대</v>
          </cell>
          <cell r="E1014">
            <v>462000</v>
          </cell>
          <cell r="K1014">
            <v>6250</v>
          </cell>
          <cell r="L1014">
            <v>1600</v>
          </cell>
          <cell r="M1014">
            <v>160</v>
          </cell>
          <cell r="N1014">
            <v>1</v>
          </cell>
          <cell r="O1014">
            <v>0</v>
          </cell>
          <cell r="P1014">
            <v>0</v>
          </cell>
        </row>
        <row r="1015">
          <cell r="A1015" t="str">
            <v>수시600</v>
          </cell>
          <cell r="B1015" t="str">
            <v>수밀시험기</v>
          </cell>
          <cell r="C1015" t="str">
            <v>Φ600mm</v>
          </cell>
          <cell r="D1015" t="str">
            <v>대</v>
          </cell>
          <cell r="E1015">
            <v>720000</v>
          </cell>
          <cell r="K1015">
            <v>6250</v>
          </cell>
          <cell r="L1015">
            <v>1600</v>
          </cell>
          <cell r="M1015">
            <v>160</v>
          </cell>
          <cell r="N1015">
            <v>1</v>
          </cell>
          <cell r="O1015">
            <v>0</v>
          </cell>
          <cell r="P1015">
            <v>0</v>
          </cell>
        </row>
        <row r="1016">
          <cell r="A1016" t="str">
            <v>수시900</v>
          </cell>
          <cell r="B1016" t="str">
            <v>수밀시험기</v>
          </cell>
          <cell r="C1016" t="str">
            <v>Φ900mm</v>
          </cell>
          <cell r="D1016" t="str">
            <v>대</v>
          </cell>
          <cell r="E1016">
            <v>1100000</v>
          </cell>
          <cell r="K1016">
            <v>6250</v>
          </cell>
          <cell r="L1016">
            <v>1600</v>
          </cell>
          <cell r="M1016">
            <v>160</v>
          </cell>
          <cell r="N1016">
            <v>1</v>
          </cell>
          <cell r="O1016">
            <v>0</v>
          </cell>
          <cell r="P1016">
            <v>0</v>
          </cell>
        </row>
        <row r="1017">
          <cell r="A1017" t="str">
            <v>급호38</v>
          </cell>
          <cell r="B1017" t="str">
            <v>급수호스</v>
          </cell>
          <cell r="C1017" t="str">
            <v>38mm</v>
          </cell>
          <cell r="D1017" t="str">
            <v>m</v>
          </cell>
          <cell r="E1017">
            <v>3712</v>
          </cell>
          <cell r="K1017">
            <v>6250</v>
          </cell>
          <cell r="L1017">
            <v>1600</v>
          </cell>
          <cell r="M1017">
            <v>160</v>
          </cell>
          <cell r="N1017">
            <v>1</v>
          </cell>
          <cell r="O1017">
            <v>0</v>
          </cell>
          <cell r="P1017">
            <v>0</v>
          </cell>
        </row>
        <row r="1018">
          <cell r="A1018" t="str">
            <v>연호12</v>
          </cell>
          <cell r="B1018" t="str">
            <v>연결호스</v>
          </cell>
          <cell r="C1018" t="str">
            <v>12mm</v>
          </cell>
          <cell r="D1018" t="str">
            <v>m</v>
          </cell>
          <cell r="E1018">
            <v>2655</v>
          </cell>
          <cell r="K1018">
            <v>6250</v>
          </cell>
          <cell r="L1018">
            <v>1600</v>
          </cell>
          <cell r="M1018">
            <v>160</v>
          </cell>
          <cell r="N1018">
            <v>1</v>
          </cell>
          <cell r="O1018">
            <v>0</v>
          </cell>
          <cell r="P1018">
            <v>0</v>
          </cell>
        </row>
        <row r="1019">
          <cell r="A1019" t="str">
            <v>CCTV</v>
          </cell>
          <cell r="B1019" t="str">
            <v>CCTV카메라</v>
          </cell>
          <cell r="C1019" t="str">
            <v>측시용(P&amp;T)</v>
          </cell>
          <cell r="D1019" t="str">
            <v>대</v>
          </cell>
          <cell r="E1019" t="str">
            <v>$49483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5960</v>
          </cell>
          <cell r="L1019">
            <v>3100</v>
          </cell>
          <cell r="M1019">
            <v>620</v>
          </cell>
          <cell r="N1019">
            <v>0.9</v>
          </cell>
          <cell r="O1019">
            <v>0.5</v>
          </cell>
          <cell r="P1019">
            <v>0.14000000000000001</v>
          </cell>
        </row>
        <row r="1020">
          <cell r="A1020" t="str">
            <v>CCTV차</v>
          </cell>
          <cell r="B1020" t="str">
            <v>CCTV적재차</v>
          </cell>
          <cell r="C1020" t="str">
            <v>9인승 승합차</v>
          </cell>
          <cell r="D1020" t="str">
            <v>대</v>
          </cell>
          <cell r="E1020">
            <v>8254545</v>
          </cell>
          <cell r="F1020">
            <v>35</v>
          </cell>
          <cell r="G1020">
            <v>2</v>
          </cell>
          <cell r="H1020">
            <v>1</v>
          </cell>
          <cell r="I1020">
            <v>0</v>
          </cell>
          <cell r="J1020">
            <v>0</v>
          </cell>
          <cell r="K1020">
            <v>2360</v>
          </cell>
          <cell r="L1020">
            <v>9000</v>
          </cell>
          <cell r="M1020">
            <v>1500</v>
          </cell>
          <cell r="N1020">
            <v>0.9</v>
          </cell>
          <cell r="O1020">
            <v>0.7</v>
          </cell>
          <cell r="P1020">
            <v>0.14000000000000001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  <sheetName val="인건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1.수인터널"/>
      <sheetName val="명세서"/>
      <sheetName val="사통"/>
      <sheetName val="시중노임"/>
      <sheetName val="가격조사서"/>
      <sheetName val="노임단가"/>
      <sheetName val="하조서"/>
      <sheetName val="을지"/>
      <sheetName val="한강운반비"/>
      <sheetName val="ABUT수량-A1"/>
      <sheetName val="자재"/>
      <sheetName val="단가산출"/>
      <sheetName val="wall"/>
      <sheetName val="Front"/>
      <sheetName val="품셈TABLE"/>
      <sheetName val="실행철강하도"/>
      <sheetName val="일위대가(가설)"/>
      <sheetName val="입찰안"/>
      <sheetName val="DA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J直材4"/>
      <sheetName val="인건-측정"/>
      <sheetName val="세부내역서"/>
      <sheetName val="내역서"/>
      <sheetName val="Sheet14"/>
      <sheetName val="Sheet13"/>
      <sheetName val="우수공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#REF"/>
      <sheetName val="금호"/>
      <sheetName val="을지"/>
      <sheetName val="간접"/>
      <sheetName val="시운전연료"/>
      <sheetName val="집계표"/>
      <sheetName val="입찰안"/>
      <sheetName val="일위대가"/>
      <sheetName val="자재단가비교표"/>
      <sheetName val="SP-B1"/>
      <sheetName val="확약서"/>
      <sheetName val="1790"/>
      <sheetName val="옥외외등집계표"/>
      <sheetName val="표지 (2)"/>
      <sheetName val="공업용수관로"/>
      <sheetName val="업무"/>
      <sheetName val="9GNG운반"/>
      <sheetName val="변경비교-을"/>
      <sheetName val="가도공"/>
      <sheetName val="I一般比"/>
      <sheetName val="하조서"/>
      <sheetName val="내역서"/>
      <sheetName val="내역"/>
      <sheetName val="실행내역서 "/>
      <sheetName val="패널"/>
      <sheetName val="FAB별"/>
      <sheetName val="견적을지"/>
      <sheetName val="소방"/>
      <sheetName val="집계"/>
      <sheetName val="환율change"/>
      <sheetName val="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일위목록"/>
      <sheetName val="각형맨홀"/>
      <sheetName val="대치판정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view="pageBreakPreview" zoomScaleNormal="100" zoomScaleSheetLayoutView="100" workbookViewId="0">
      <selection activeCell="A5" sqref="A5:L5"/>
    </sheetView>
  </sheetViews>
  <sheetFormatPr defaultRowHeight="13.5"/>
  <cols>
    <col min="1" max="1" width="9.140625" style="127"/>
    <col min="2" max="2" width="13.42578125" style="127" customWidth="1"/>
    <col min="3" max="3" width="12.85546875" style="127" customWidth="1"/>
    <col min="4" max="4" width="11.7109375" style="127" customWidth="1"/>
    <col min="5" max="5" width="12.5703125" style="127" customWidth="1"/>
    <col min="6" max="11" width="9.140625" style="127"/>
    <col min="12" max="12" width="18.28515625" style="127" customWidth="1"/>
    <col min="13" max="16384" width="9.140625" style="127"/>
  </cols>
  <sheetData>
    <row r="1" spans="1:12" ht="36.75" customHeight="1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6"/>
    </row>
    <row r="2" spans="1:12" ht="36.75" customHeight="1">
      <c r="A2" s="128" t="s">
        <v>792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30"/>
    </row>
    <row r="3" spans="1:12" ht="36.75" customHeight="1">
      <c r="A3" s="131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30"/>
    </row>
    <row r="4" spans="1:12" ht="36.75" customHeight="1">
      <c r="A4" s="131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30"/>
    </row>
    <row r="5" spans="1:12" ht="36.75" customHeight="1">
      <c r="A5" s="251" t="s">
        <v>928</v>
      </c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3"/>
    </row>
    <row r="6" spans="1:12" ht="36.75" customHeight="1">
      <c r="A6" s="132"/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4"/>
    </row>
    <row r="7" spans="1:12" ht="36.75" customHeight="1">
      <c r="A7" s="131"/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30"/>
    </row>
    <row r="8" spans="1:12" ht="36.75" customHeight="1">
      <c r="A8" s="131"/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30"/>
    </row>
    <row r="9" spans="1:12" ht="36.75" customHeight="1">
      <c r="A9" s="254"/>
      <c r="B9" s="255"/>
      <c r="C9" s="255"/>
      <c r="D9" s="255"/>
      <c r="E9" s="255"/>
      <c r="F9" s="255"/>
      <c r="G9" s="255"/>
      <c r="H9" s="255"/>
      <c r="I9" s="255"/>
      <c r="J9" s="255"/>
      <c r="K9" s="255"/>
      <c r="L9" s="256"/>
    </row>
    <row r="10" spans="1:12" ht="36.75" customHeight="1">
      <c r="A10" s="254" t="s">
        <v>737</v>
      </c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6"/>
    </row>
    <row r="11" spans="1:12" ht="36.75" customHeight="1">
      <c r="A11" s="254" t="s">
        <v>738</v>
      </c>
      <c r="B11" s="255"/>
      <c r="C11" s="255"/>
      <c r="D11" s="255"/>
      <c r="E11" s="255"/>
      <c r="F11" s="255"/>
      <c r="G11" s="255"/>
      <c r="H11" s="255"/>
      <c r="I11" s="255"/>
      <c r="J11" s="255"/>
      <c r="K11" s="255"/>
      <c r="L11" s="256"/>
    </row>
    <row r="12" spans="1:12" ht="36.75" customHeight="1">
      <c r="A12" s="257"/>
      <c r="B12" s="258"/>
      <c r="C12" s="258"/>
      <c r="D12" s="258"/>
      <c r="E12" s="258"/>
      <c r="F12" s="258"/>
      <c r="G12" s="258"/>
      <c r="H12" s="258"/>
      <c r="I12" s="258"/>
      <c r="J12" s="258"/>
      <c r="K12" s="258"/>
      <c r="L12" s="259"/>
    </row>
    <row r="13" spans="1:12" ht="36.75" customHeight="1" thickBot="1">
      <c r="A13" s="135"/>
      <c r="B13" s="136"/>
      <c r="C13" s="136"/>
      <c r="D13" s="136"/>
      <c r="E13" s="136"/>
      <c r="F13" s="136"/>
      <c r="G13" s="136"/>
      <c r="H13" s="136"/>
      <c r="I13" s="136"/>
      <c r="J13" s="136"/>
      <c r="K13" s="136"/>
      <c r="L13" s="137"/>
    </row>
  </sheetData>
  <mergeCells count="5">
    <mergeCell ref="A5:L5"/>
    <mergeCell ref="A9:L9"/>
    <mergeCell ref="A10:L10"/>
    <mergeCell ref="A11:L11"/>
    <mergeCell ref="A12:L12"/>
  </mergeCells>
  <phoneticPr fontId="7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V36"/>
  <sheetViews>
    <sheetView tabSelected="1" view="pageBreakPreview" zoomScale="130" zoomScaleNormal="100" zoomScaleSheetLayoutView="130" workbookViewId="0">
      <selection activeCell="D14" sqref="D14"/>
    </sheetView>
  </sheetViews>
  <sheetFormatPr defaultColWidth="7.42578125" defaultRowHeight="12.75"/>
  <cols>
    <col min="1" max="1" width="7.42578125" style="14" customWidth="1"/>
    <col min="2" max="2" width="7.42578125" style="41" customWidth="1"/>
    <col min="3" max="3" width="12.5703125" style="41" customWidth="1"/>
    <col min="4" max="4" width="27.42578125" style="41" customWidth="1"/>
    <col min="5" max="5" width="26.85546875" style="41" customWidth="1"/>
    <col min="6" max="6" width="8.5703125" style="41" bestFit="1" customWidth="1"/>
    <col min="7" max="7" width="15.7109375" style="42" customWidth="1"/>
    <col min="8" max="8" width="4" style="40" customWidth="1"/>
    <col min="9" max="9" width="12.7109375" style="40" customWidth="1"/>
    <col min="10" max="10" width="21" style="14" hidden="1" customWidth="1"/>
    <col min="11" max="12" width="17.28515625" style="14" hidden="1" customWidth="1"/>
    <col min="13" max="229" width="9.140625" style="14" customWidth="1"/>
    <col min="230" max="16384" width="7.42578125" style="14"/>
  </cols>
  <sheetData>
    <row r="1" spans="1:230" ht="25.5" customHeight="1">
      <c r="A1" s="260" t="s">
        <v>327</v>
      </c>
      <c r="B1" s="260"/>
      <c r="C1" s="260"/>
      <c r="D1" s="260"/>
      <c r="E1" s="260"/>
      <c r="F1" s="260"/>
      <c r="G1" s="260"/>
      <c r="H1" s="260"/>
      <c r="I1" s="260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</row>
    <row r="2" spans="1:230" ht="24.75" customHeight="1">
      <c r="A2" s="15" t="s">
        <v>1095</v>
      </c>
      <c r="B2" s="16"/>
      <c r="C2" s="17"/>
      <c r="D2" s="18"/>
      <c r="E2" s="18"/>
      <c r="F2" s="18"/>
      <c r="G2" s="67"/>
      <c r="H2" s="67"/>
      <c r="I2" s="67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</row>
    <row r="3" spans="1:230" ht="20.100000000000001" customHeight="1">
      <c r="A3" s="261" t="s">
        <v>328</v>
      </c>
      <c r="B3" s="261"/>
      <c r="C3" s="262" t="s">
        <v>329</v>
      </c>
      <c r="D3" s="262"/>
      <c r="E3" s="68" t="s">
        <v>330</v>
      </c>
      <c r="F3" s="68" t="s">
        <v>331</v>
      </c>
      <c r="G3" s="262" t="s">
        <v>332</v>
      </c>
      <c r="H3" s="262"/>
      <c r="I3" s="262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</row>
    <row r="4" spans="1:230" ht="20.100000000000001" customHeight="1">
      <c r="A4" s="263" t="s">
        <v>384</v>
      </c>
      <c r="B4" s="265" t="s">
        <v>333</v>
      </c>
      <c r="C4" s="22" t="s">
        <v>334</v>
      </c>
      <c r="D4" s="23" t="s">
        <v>335</v>
      </c>
      <c r="E4" s="24">
        <f>내역서!H5</f>
        <v>13380858</v>
      </c>
      <c r="F4" s="24"/>
      <c r="G4" s="266"/>
      <c r="H4" s="266"/>
      <c r="I4" s="266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</row>
    <row r="5" spans="1:230" ht="20.100000000000001" customHeight="1">
      <c r="A5" s="264"/>
      <c r="B5" s="265"/>
      <c r="C5" s="22" t="s">
        <v>336</v>
      </c>
      <c r="D5" s="23" t="s">
        <v>337</v>
      </c>
      <c r="E5" s="24"/>
      <c r="F5" s="24"/>
      <c r="G5" s="266"/>
      <c r="H5" s="266"/>
      <c r="I5" s="266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</row>
    <row r="6" spans="1:230" ht="20.100000000000001" customHeight="1">
      <c r="A6" s="264"/>
      <c r="B6" s="265"/>
      <c r="C6" s="22" t="s">
        <v>338</v>
      </c>
      <c r="D6" s="23" t="s">
        <v>339</v>
      </c>
      <c r="E6" s="24">
        <f>SUM(E4:E5)</f>
        <v>13380858</v>
      </c>
      <c r="F6" s="25">
        <f>E6/E26</f>
        <v>0.23393108391608392</v>
      </c>
      <c r="G6" s="266" t="s">
        <v>340</v>
      </c>
      <c r="H6" s="266"/>
      <c r="I6" s="266"/>
      <c r="J6" s="26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</row>
    <row r="7" spans="1:230" ht="20.100000000000001" customHeight="1">
      <c r="A7" s="264"/>
      <c r="B7" s="265" t="s">
        <v>341</v>
      </c>
      <c r="C7" s="22" t="s">
        <v>342</v>
      </c>
      <c r="D7" s="23" t="s">
        <v>343</v>
      </c>
      <c r="E7" s="24">
        <f>내역서!J5</f>
        <v>20461126</v>
      </c>
      <c r="F7" s="24"/>
      <c r="G7" s="266"/>
      <c r="H7" s="266"/>
      <c r="I7" s="266"/>
      <c r="J7" s="26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</row>
    <row r="8" spans="1:230" ht="20.100000000000001" customHeight="1">
      <c r="A8" s="264"/>
      <c r="B8" s="265"/>
      <c r="C8" s="22" t="s">
        <v>344</v>
      </c>
      <c r="D8" s="23" t="s">
        <v>345</v>
      </c>
      <c r="E8" s="24">
        <f>ROUNDDOWN(E7*16.7%,0)</f>
        <v>3417008</v>
      </c>
      <c r="F8" s="25"/>
      <c r="G8" s="266" t="s">
        <v>1082</v>
      </c>
      <c r="H8" s="266"/>
      <c r="I8" s="266"/>
      <c r="J8" s="26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</row>
    <row r="9" spans="1:230" ht="20.100000000000001" customHeight="1">
      <c r="A9" s="264"/>
      <c r="B9" s="265"/>
      <c r="C9" s="22" t="s">
        <v>346</v>
      </c>
      <c r="D9" s="23" t="s">
        <v>339</v>
      </c>
      <c r="E9" s="23">
        <f>SUM(E7:E8)</f>
        <v>23878134</v>
      </c>
      <c r="F9" s="25">
        <f>E9/E26</f>
        <v>0.41744989510489511</v>
      </c>
      <c r="G9" s="266" t="s">
        <v>347</v>
      </c>
      <c r="H9" s="266"/>
      <c r="I9" s="266"/>
      <c r="J9" s="26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</row>
    <row r="10" spans="1:230" ht="20.100000000000001" customHeight="1">
      <c r="A10" s="264"/>
      <c r="B10" s="265" t="s">
        <v>383</v>
      </c>
      <c r="C10" s="22" t="s">
        <v>348</v>
      </c>
      <c r="D10" s="23" t="s">
        <v>349</v>
      </c>
      <c r="E10" s="23">
        <f>내역서!L5</f>
        <v>722488</v>
      </c>
      <c r="F10" s="23"/>
      <c r="G10" s="266"/>
      <c r="H10" s="266"/>
      <c r="I10" s="266"/>
      <c r="J10" s="26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</row>
    <row r="11" spans="1:230" ht="20.100000000000001" customHeight="1">
      <c r="A11" s="264"/>
      <c r="B11" s="265"/>
      <c r="C11" s="22" t="s">
        <v>350</v>
      </c>
      <c r="D11" s="23" t="s">
        <v>351</v>
      </c>
      <c r="E11" s="23">
        <f>ROUNDDOWN(E9*3.56%,0)</f>
        <v>850061</v>
      </c>
      <c r="F11" s="25"/>
      <c r="G11" s="266" t="s">
        <v>790</v>
      </c>
      <c r="H11" s="266"/>
      <c r="I11" s="266"/>
      <c r="J11" s="27" t="s">
        <v>352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</row>
    <row r="12" spans="1:230" ht="20.100000000000001" customHeight="1">
      <c r="A12" s="264"/>
      <c r="B12" s="265"/>
      <c r="C12" s="28" t="s">
        <v>353</v>
      </c>
      <c r="D12" s="23" t="s">
        <v>354</v>
      </c>
      <c r="E12" s="23">
        <f>ROUNDDOWN(E9*1.01%,0)</f>
        <v>241169</v>
      </c>
      <c r="F12" s="25"/>
      <c r="G12" s="266" t="s">
        <v>699</v>
      </c>
      <c r="H12" s="266"/>
      <c r="I12" s="266"/>
      <c r="J12" s="27" t="s">
        <v>355</v>
      </c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</row>
    <row r="13" spans="1:230" ht="20.100000000000001" customHeight="1">
      <c r="A13" s="264"/>
      <c r="B13" s="265"/>
      <c r="C13" s="28" t="s">
        <v>356</v>
      </c>
      <c r="D13" s="23" t="s">
        <v>357</v>
      </c>
      <c r="E13" s="23">
        <f>ROUNDDOWN(E7*3.545%,0)</f>
        <v>725346</v>
      </c>
      <c r="F13" s="25"/>
      <c r="G13" s="266" t="s">
        <v>736</v>
      </c>
      <c r="H13" s="266"/>
      <c r="I13" s="266"/>
      <c r="J13" s="26" t="s">
        <v>358</v>
      </c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</row>
    <row r="14" spans="1:230" ht="20.100000000000001" customHeight="1">
      <c r="A14" s="264"/>
      <c r="B14" s="265"/>
      <c r="C14" s="22" t="s">
        <v>359</v>
      </c>
      <c r="D14" s="23" t="s">
        <v>734</v>
      </c>
      <c r="E14" s="23">
        <f>ROUNDDOWN(E13*12.95%,0)</f>
        <v>93932</v>
      </c>
      <c r="F14" s="25"/>
      <c r="G14" s="266" t="s">
        <v>791</v>
      </c>
      <c r="H14" s="266"/>
      <c r="I14" s="266"/>
      <c r="J14" s="26" t="s">
        <v>358</v>
      </c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</row>
    <row r="15" spans="1:230" ht="20.100000000000001" customHeight="1">
      <c r="A15" s="264"/>
      <c r="B15" s="265"/>
      <c r="C15" s="22" t="s">
        <v>360</v>
      </c>
      <c r="D15" s="23" t="s">
        <v>361</v>
      </c>
      <c r="E15" s="23">
        <f>ROUNDDOWN(E7*4.5%,0)</f>
        <v>920750</v>
      </c>
      <c r="F15" s="25"/>
      <c r="G15" s="266" t="s">
        <v>553</v>
      </c>
      <c r="H15" s="266"/>
      <c r="I15" s="266"/>
      <c r="J15" s="26" t="s">
        <v>358</v>
      </c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</row>
    <row r="16" spans="1:230" ht="20.100000000000001" customHeight="1">
      <c r="A16" s="264"/>
      <c r="B16" s="265"/>
      <c r="C16" s="28" t="s">
        <v>362</v>
      </c>
      <c r="D16" s="23" t="s">
        <v>735</v>
      </c>
      <c r="E16" s="23">
        <f>ROUNDDOWN((E6+E7)*2.07%,0)</f>
        <v>700529</v>
      </c>
      <c r="F16" s="25"/>
      <c r="G16" s="266" t="s">
        <v>1083</v>
      </c>
      <c r="H16" s="266"/>
      <c r="I16" s="266"/>
      <c r="J16" s="27" t="s">
        <v>355</v>
      </c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</row>
    <row r="17" spans="1:230" ht="20.100000000000001" customHeight="1">
      <c r="A17" s="264"/>
      <c r="B17" s="265"/>
      <c r="C17" s="28" t="s">
        <v>363</v>
      </c>
      <c r="D17" s="23" t="s">
        <v>364</v>
      </c>
      <c r="E17" s="23">
        <f>ROUNDDOWN((E6+E9)*5.3%,0)</f>
        <v>1974726</v>
      </c>
      <c r="F17" s="25"/>
      <c r="G17" s="266" t="s">
        <v>1084</v>
      </c>
      <c r="H17" s="266"/>
      <c r="I17" s="266"/>
      <c r="J17" s="26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</row>
    <row r="18" spans="1:230" ht="20.100000000000001" customHeight="1">
      <c r="A18" s="264"/>
      <c r="B18" s="265"/>
      <c r="C18" s="22" t="s">
        <v>365</v>
      </c>
      <c r="D18" s="23" t="s">
        <v>339</v>
      </c>
      <c r="E18" s="23">
        <f>SUM(E10:E17)</f>
        <v>6229001</v>
      </c>
      <c r="F18" s="25">
        <f>E18/E26</f>
        <v>0.10889861888111887</v>
      </c>
      <c r="G18" s="266" t="s">
        <v>366</v>
      </c>
      <c r="H18" s="266"/>
      <c r="I18" s="266"/>
      <c r="J18" s="26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</row>
    <row r="19" spans="1:230" ht="20.100000000000001" customHeight="1">
      <c r="A19" s="267" t="s">
        <v>367</v>
      </c>
      <c r="B19" s="267"/>
      <c r="C19" s="267"/>
      <c r="D19" s="267"/>
      <c r="E19" s="24">
        <f>INT(E6+E9+E18)</f>
        <v>43487993</v>
      </c>
      <c r="F19" s="24"/>
      <c r="G19" s="266" t="s">
        <v>368</v>
      </c>
      <c r="H19" s="266"/>
      <c r="I19" s="266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</row>
    <row r="20" spans="1:230" ht="20.100000000000001" customHeight="1">
      <c r="A20" s="267" t="s">
        <v>369</v>
      </c>
      <c r="B20" s="267"/>
      <c r="C20" s="267"/>
      <c r="D20" s="267"/>
      <c r="E20" s="29">
        <f>INT((E6+E9+E18)*8%)</f>
        <v>3479039</v>
      </c>
      <c r="F20" s="25">
        <f>E20/E26</f>
        <v>6.0822360139860143E-2</v>
      </c>
      <c r="G20" s="266" t="s">
        <v>1085</v>
      </c>
      <c r="H20" s="266"/>
      <c r="I20" s="266"/>
      <c r="J20" s="30">
        <f>E9+E18+E20</f>
        <v>33586174</v>
      </c>
      <c r="K20" s="3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</row>
    <row r="21" spans="1:230" ht="20.100000000000001" customHeight="1">
      <c r="A21" s="267" t="s">
        <v>370</v>
      </c>
      <c r="B21" s="267"/>
      <c r="C21" s="267"/>
      <c r="D21" s="267"/>
      <c r="E21" s="29">
        <f>SUM(E19:E20)</f>
        <v>46967032</v>
      </c>
      <c r="F21" s="25" t="s">
        <v>371</v>
      </c>
      <c r="G21" s="266" t="s">
        <v>372</v>
      </c>
      <c r="H21" s="266"/>
      <c r="I21" s="266"/>
      <c r="J21" s="32">
        <f>ROUNDDOWN(J20*15%,0)</f>
        <v>5037926</v>
      </c>
      <c r="K21" s="31">
        <f>D32</f>
        <v>0</v>
      </c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</row>
    <row r="22" spans="1:230" ht="20.100000000000001" customHeight="1">
      <c r="A22" s="267" t="s">
        <v>520</v>
      </c>
      <c r="B22" s="267"/>
      <c r="C22" s="267"/>
      <c r="D22" s="267"/>
      <c r="E22" s="29">
        <f>TRUNC((E9+E18+E20)*15%)-4958</f>
        <v>5032968</v>
      </c>
      <c r="F22" s="25">
        <f>E22/E26</f>
        <v>8.7988951048951047E-2</v>
      </c>
      <c r="G22" s="268" t="s">
        <v>555</v>
      </c>
      <c r="H22" s="269"/>
      <c r="I22" s="270"/>
      <c r="J22" s="33">
        <v>0.15</v>
      </c>
      <c r="K22" s="20" t="s">
        <v>373</v>
      </c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</row>
    <row r="23" spans="1:230" ht="20.100000000000001" customHeight="1">
      <c r="A23" s="267" t="s">
        <v>374</v>
      </c>
      <c r="B23" s="267"/>
      <c r="C23" s="267"/>
      <c r="D23" s="267"/>
      <c r="E23" s="29">
        <f>E21+E22</f>
        <v>52000000</v>
      </c>
      <c r="F23" s="25">
        <f>E23/E26</f>
        <v>0.90909090909090906</v>
      </c>
      <c r="G23" s="266" t="s">
        <v>375</v>
      </c>
      <c r="H23" s="266"/>
      <c r="I23" s="266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</row>
    <row r="24" spans="1:230" ht="20.100000000000001" customHeight="1">
      <c r="A24" s="267" t="s">
        <v>376</v>
      </c>
      <c r="B24" s="267"/>
      <c r="C24" s="267"/>
      <c r="D24" s="267"/>
      <c r="E24" s="29">
        <f>INT(E23*0.1)</f>
        <v>5200000</v>
      </c>
      <c r="F24" s="34">
        <f>E24/E26</f>
        <v>9.0909090909090912E-2</v>
      </c>
      <c r="G24" s="266" t="s">
        <v>377</v>
      </c>
      <c r="H24" s="266"/>
      <c r="I24" s="266"/>
      <c r="J24" s="35">
        <v>9.0243370473884005E-2</v>
      </c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</row>
    <row r="25" spans="1:230" ht="20.100000000000001" customHeight="1">
      <c r="A25" s="267" t="s">
        <v>378</v>
      </c>
      <c r="B25" s="267"/>
      <c r="C25" s="267"/>
      <c r="D25" s="267"/>
      <c r="E25" s="29">
        <f>E23+E24</f>
        <v>57200000</v>
      </c>
      <c r="F25" s="36">
        <f>E25/E26</f>
        <v>1</v>
      </c>
      <c r="G25" s="266" t="s">
        <v>379</v>
      </c>
      <c r="H25" s="266"/>
      <c r="I25" s="266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</row>
    <row r="26" spans="1:230" ht="20.100000000000001" customHeight="1">
      <c r="A26" s="271" t="s">
        <v>380</v>
      </c>
      <c r="B26" s="271"/>
      <c r="C26" s="271"/>
      <c r="D26" s="271"/>
      <c r="E26" s="29">
        <f>SUM(E25:E25)</f>
        <v>57200000</v>
      </c>
      <c r="F26" s="36">
        <v>1</v>
      </c>
      <c r="G26" s="266" t="s">
        <v>381</v>
      </c>
      <c r="H26" s="266"/>
      <c r="I26" s="266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</row>
    <row r="27" spans="1:230" ht="13.5">
      <c r="A27" s="37"/>
      <c r="B27" s="38"/>
      <c r="C27" s="38"/>
      <c r="D27" s="38"/>
      <c r="E27" s="38"/>
      <c r="F27" s="38"/>
      <c r="G27" s="39"/>
      <c r="H27" s="37"/>
      <c r="I27" s="37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</row>
    <row r="28" spans="1:230" ht="13.5">
      <c r="A28" s="37"/>
      <c r="B28" s="38"/>
      <c r="C28" s="38"/>
      <c r="D28" s="38"/>
      <c r="E28" s="38"/>
      <c r="F28" s="38"/>
      <c r="G28" s="39"/>
      <c r="H28" s="37"/>
      <c r="I28" s="37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</row>
    <row r="29" spans="1:230" ht="13.5">
      <c r="A29" s="37"/>
      <c r="B29" s="38"/>
      <c r="C29" s="38"/>
      <c r="D29" s="38"/>
      <c r="E29" s="38"/>
      <c r="F29" s="38"/>
      <c r="G29" s="39"/>
      <c r="H29" s="37"/>
      <c r="I29" s="37"/>
      <c r="J29" s="32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</row>
    <row r="30" spans="1:230" ht="13.5">
      <c r="A30" s="37"/>
      <c r="B30" s="38"/>
      <c r="C30" s="38"/>
      <c r="D30" s="38"/>
      <c r="E30" s="38"/>
      <c r="F30" s="38"/>
      <c r="G30" s="39"/>
      <c r="H30" s="37"/>
      <c r="I30" s="37"/>
      <c r="J30" s="32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</row>
    <row r="31" spans="1:230">
      <c r="A31" s="40"/>
      <c r="J31" s="43">
        <v>43000000</v>
      </c>
    </row>
    <row r="32" spans="1:230">
      <c r="A32" s="40"/>
      <c r="D32" s="44"/>
      <c r="J32" s="43"/>
    </row>
    <row r="33" spans="10:10">
      <c r="J33" s="43">
        <f>J31*87.745%</f>
        <v>37730350</v>
      </c>
    </row>
    <row r="34" spans="10:10">
      <c r="J34" s="43"/>
    </row>
    <row r="35" spans="10:10">
      <c r="J35" s="43">
        <v>60000000</v>
      </c>
    </row>
    <row r="36" spans="10:10">
      <c r="J36" s="45">
        <f>J35-J33</f>
        <v>22269650</v>
      </c>
    </row>
  </sheetData>
  <mergeCells count="39">
    <mergeCell ref="A26:D26"/>
    <mergeCell ref="G26:I26"/>
    <mergeCell ref="A22:D22"/>
    <mergeCell ref="A23:D23"/>
    <mergeCell ref="G23:I23"/>
    <mergeCell ref="A25:D25"/>
    <mergeCell ref="G25:I25"/>
    <mergeCell ref="G12:I12"/>
    <mergeCell ref="G13:I13"/>
    <mergeCell ref="G14:I14"/>
    <mergeCell ref="G15:I15"/>
    <mergeCell ref="A24:D24"/>
    <mergeCell ref="G24:I24"/>
    <mergeCell ref="G22:I22"/>
    <mergeCell ref="G16:I16"/>
    <mergeCell ref="G17:I17"/>
    <mergeCell ref="G18:I18"/>
    <mergeCell ref="A19:D19"/>
    <mergeCell ref="G19:I19"/>
    <mergeCell ref="A20:D20"/>
    <mergeCell ref="G20:I20"/>
    <mergeCell ref="A21:D21"/>
    <mergeCell ref="G21:I21"/>
    <mergeCell ref="A1:I1"/>
    <mergeCell ref="A3:B3"/>
    <mergeCell ref="C3:D3"/>
    <mergeCell ref="G3:I3"/>
    <mergeCell ref="A4:A18"/>
    <mergeCell ref="B4:B6"/>
    <mergeCell ref="G4:I4"/>
    <mergeCell ref="G5:I5"/>
    <mergeCell ref="G6:I6"/>
    <mergeCell ref="B7:B9"/>
    <mergeCell ref="G7:I7"/>
    <mergeCell ref="G8:I8"/>
    <mergeCell ref="G9:I9"/>
    <mergeCell ref="B10:B18"/>
    <mergeCell ref="G10:I10"/>
    <mergeCell ref="G11:I11"/>
  </mergeCells>
  <phoneticPr fontId="7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7"/>
  <sheetViews>
    <sheetView view="pageBreakPreview" zoomScaleNormal="100" zoomScaleSheetLayoutView="100" workbookViewId="0">
      <selection activeCell="C43" sqref="C43"/>
    </sheetView>
  </sheetViews>
  <sheetFormatPr defaultRowHeight="18" customHeight="1"/>
  <cols>
    <col min="1" max="1" width="21.85546875" style="59" customWidth="1"/>
    <col min="2" max="2" width="17.5703125" style="66" customWidth="1"/>
    <col min="3" max="3" width="6.7109375" customWidth="1"/>
    <col min="4" max="4" width="4.7109375" customWidth="1"/>
    <col min="5" max="5" width="10.7109375" customWidth="1"/>
    <col min="6" max="6" width="12.42578125" customWidth="1"/>
    <col min="7" max="7" width="10.85546875" customWidth="1"/>
    <col min="8" max="10" width="11.28515625" customWidth="1"/>
    <col min="11" max="11" width="8.5703125" customWidth="1"/>
    <col min="12" max="12" width="10.42578125" customWidth="1"/>
    <col min="13" max="13" width="12.5703125" style="69" customWidth="1"/>
  </cols>
  <sheetData>
    <row r="1" spans="1:23" ht="26.1" customHeight="1">
      <c r="A1" s="276" t="s">
        <v>202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thickBot="1">
      <c r="A2" s="57"/>
      <c r="B2" s="62"/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277" t="s">
        <v>57</v>
      </c>
      <c r="B3" s="279" t="s">
        <v>300</v>
      </c>
      <c r="C3" s="281" t="s">
        <v>170</v>
      </c>
      <c r="D3" s="281" t="s">
        <v>313</v>
      </c>
      <c r="E3" s="281" t="s">
        <v>109</v>
      </c>
      <c r="F3" s="281"/>
      <c r="G3" s="281" t="s">
        <v>84</v>
      </c>
      <c r="H3" s="281"/>
      <c r="I3" s="281" t="s">
        <v>218</v>
      </c>
      <c r="J3" s="281"/>
      <c r="K3" s="281" t="s">
        <v>231</v>
      </c>
      <c r="L3" s="281"/>
      <c r="M3" s="283" t="s">
        <v>137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278"/>
      <c r="B4" s="280"/>
      <c r="C4" s="282"/>
      <c r="D4" s="282"/>
      <c r="E4" s="123" t="s">
        <v>42</v>
      </c>
      <c r="F4" s="123" t="s">
        <v>19</v>
      </c>
      <c r="G4" s="123" t="s">
        <v>42</v>
      </c>
      <c r="H4" s="123" t="s">
        <v>19</v>
      </c>
      <c r="I4" s="123" t="s">
        <v>42</v>
      </c>
      <c r="J4" s="123" t="s">
        <v>19</v>
      </c>
      <c r="K4" s="123" t="s">
        <v>42</v>
      </c>
      <c r="L4" s="123" t="s">
        <v>19</v>
      </c>
      <c r="M4" s="284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1" customHeight="1">
      <c r="A5" s="138" t="s">
        <v>236</v>
      </c>
      <c r="B5" s="63" t="s">
        <v>0</v>
      </c>
      <c r="C5" s="9">
        <v>0</v>
      </c>
      <c r="D5" s="8" t="s">
        <v>0</v>
      </c>
      <c r="E5" s="9">
        <f>G5+I5+K5</f>
        <v>0</v>
      </c>
      <c r="F5" s="9">
        <f>H5+J5+L5</f>
        <v>34564472</v>
      </c>
      <c r="G5" s="9">
        <v>0</v>
      </c>
      <c r="H5" s="9">
        <f>H7+H13+H28+H51</f>
        <v>13380858</v>
      </c>
      <c r="I5" s="9">
        <f>I7+I13+I28+I51</f>
        <v>0</v>
      </c>
      <c r="J5" s="9">
        <f>J7+J13+J28+J51</f>
        <v>20461126</v>
      </c>
      <c r="K5" s="9">
        <f>K7+K13+K28+K51</f>
        <v>0</v>
      </c>
      <c r="L5" s="9">
        <f>L7+L13+L28+L51</f>
        <v>722488</v>
      </c>
      <c r="M5" s="139" t="s">
        <v>0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1" customHeight="1">
      <c r="A6" s="138" t="s">
        <v>0</v>
      </c>
      <c r="B6" s="63" t="s">
        <v>0</v>
      </c>
      <c r="C6" s="9">
        <v>0</v>
      </c>
      <c r="D6" s="8" t="s">
        <v>0</v>
      </c>
      <c r="E6" s="9">
        <v>0</v>
      </c>
      <c r="F6" s="9">
        <v>0</v>
      </c>
      <c r="G6" s="9">
        <v>0</v>
      </c>
      <c r="H6" s="9"/>
      <c r="I6" s="9">
        <v>0</v>
      </c>
      <c r="J6" s="9">
        <v>0</v>
      </c>
      <c r="K6" s="9">
        <v>0</v>
      </c>
      <c r="L6" s="9">
        <v>0</v>
      </c>
      <c r="M6" s="139" t="s">
        <v>0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1" customHeight="1">
      <c r="A7" s="138" t="s">
        <v>162</v>
      </c>
      <c r="B7" s="63" t="s">
        <v>0</v>
      </c>
      <c r="C7" s="9">
        <f>SUM(C8:C11)</f>
        <v>0</v>
      </c>
      <c r="D7" s="8" t="s">
        <v>0</v>
      </c>
      <c r="E7" s="9">
        <f>G7+I7+K7</f>
        <v>0</v>
      </c>
      <c r="F7" s="9">
        <f>H7+J7+L7</f>
        <v>0</v>
      </c>
      <c r="G7" s="9">
        <v>0</v>
      </c>
      <c r="H7" s="9">
        <f>SUM(H8:H11)</f>
        <v>0</v>
      </c>
      <c r="I7" s="9">
        <v>0</v>
      </c>
      <c r="J7" s="9">
        <f>SUM(J8:J11)</f>
        <v>0</v>
      </c>
      <c r="K7" s="9">
        <v>0</v>
      </c>
      <c r="L7" s="9">
        <f>SUM(L8:L11)</f>
        <v>0</v>
      </c>
      <c r="M7" s="139" t="s">
        <v>0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1" customHeight="1">
      <c r="A8" s="138"/>
      <c r="B8" s="63"/>
      <c r="C8" s="9"/>
      <c r="D8" s="8"/>
      <c r="E8" s="9"/>
      <c r="F8" s="9"/>
      <c r="G8" s="9"/>
      <c r="H8" s="9"/>
      <c r="I8" s="9"/>
      <c r="J8" s="9"/>
      <c r="K8" s="9"/>
      <c r="L8" s="9"/>
      <c r="M8" s="139"/>
      <c r="N8" s="6">
        <f>SUM(C9:C11)</f>
        <v>0</v>
      </c>
      <c r="O8" s="1"/>
      <c r="P8" s="1"/>
      <c r="Q8" s="1"/>
      <c r="R8" s="1"/>
      <c r="S8" s="1"/>
      <c r="T8" s="1"/>
      <c r="U8" s="1"/>
      <c r="V8" s="1"/>
      <c r="W8" s="1"/>
    </row>
    <row r="9" spans="1:23" ht="21" customHeight="1">
      <c r="A9" s="138" t="s">
        <v>249</v>
      </c>
      <c r="B9" s="63" t="s">
        <v>164</v>
      </c>
      <c r="C9" s="9"/>
      <c r="D9" s="8" t="s">
        <v>240</v>
      </c>
      <c r="E9" s="9">
        <f t="shared" ref="E9:F11" si="0">G9+I9+K9</f>
        <v>13140</v>
      </c>
      <c r="F9" s="9">
        <f t="shared" si="0"/>
        <v>0</v>
      </c>
      <c r="G9" s="9">
        <f>일위대가_목록!F5</f>
        <v>381</v>
      </c>
      <c r="H9" s="9">
        <f>TRUNC(C9*G9,0)</f>
        <v>0</v>
      </c>
      <c r="I9" s="9">
        <f>일위대가_목록!H5</f>
        <v>12438</v>
      </c>
      <c r="J9" s="9">
        <f>TRUNC(C9*I9,0)</f>
        <v>0</v>
      </c>
      <c r="K9" s="9">
        <f>일위대가_목록!J5</f>
        <v>321</v>
      </c>
      <c r="L9" s="9">
        <f>TRUNC(C9*K9,0)</f>
        <v>0</v>
      </c>
      <c r="M9" s="139" t="s">
        <v>126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1" customHeight="1">
      <c r="A10" s="138" t="s">
        <v>257</v>
      </c>
      <c r="B10" s="63" t="s">
        <v>164</v>
      </c>
      <c r="C10" s="9"/>
      <c r="D10" s="8" t="s">
        <v>240</v>
      </c>
      <c r="E10" s="9">
        <f t="shared" si="0"/>
        <v>62384</v>
      </c>
      <c r="F10" s="9">
        <f t="shared" si="0"/>
        <v>0</v>
      </c>
      <c r="G10" s="9">
        <f>일위대가_목록!F6</f>
        <v>8203</v>
      </c>
      <c r="H10" s="9">
        <f>TRUNC(C10*G10,0)</f>
        <v>0</v>
      </c>
      <c r="I10" s="9">
        <f>일위대가_목록!H6</f>
        <v>52135</v>
      </c>
      <c r="J10" s="9">
        <f>TRUNC(C10*I10,0)</f>
        <v>0</v>
      </c>
      <c r="K10" s="9">
        <f>일위대가_목록!J6</f>
        <v>2046</v>
      </c>
      <c r="L10" s="9">
        <f>TRUNC(C10*K10,0)</f>
        <v>0</v>
      </c>
      <c r="M10" s="139" t="s">
        <v>51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21" customHeight="1">
      <c r="A11" s="138" t="s">
        <v>94</v>
      </c>
      <c r="B11" s="63" t="s">
        <v>164</v>
      </c>
      <c r="C11" s="9"/>
      <c r="D11" s="8" t="s">
        <v>240</v>
      </c>
      <c r="E11" s="9">
        <f t="shared" si="0"/>
        <v>134292</v>
      </c>
      <c r="F11" s="9">
        <f t="shared" si="0"/>
        <v>0</v>
      </c>
      <c r="G11" s="9">
        <f>일위대가_목록!F7</f>
        <v>25439</v>
      </c>
      <c r="H11" s="9">
        <f>TRUNC(C11*G11,0)</f>
        <v>0</v>
      </c>
      <c r="I11" s="9">
        <f>일위대가_목록!H7</f>
        <v>104457</v>
      </c>
      <c r="J11" s="9">
        <f>TRUNC(C11*I11,0)</f>
        <v>0</v>
      </c>
      <c r="K11" s="9">
        <f>일위대가_목록!J7</f>
        <v>4396</v>
      </c>
      <c r="L11" s="9">
        <f>TRUNC(C11*K11,0)</f>
        <v>0</v>
      </c>
      <c r="M11" s="139" t="s">
        <v>30</v>
      </c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1" customHeight="1">
      <c r="A12" s="138"/>
      <c r="B12" s="63"/>
      <c r="C12" s="9"/>
      <c r="D12" s="8"/>
      <c r="E12" s="9"/>
      <c r="F12" s="9"/>
      <c r="G12" s="9"/>
      <c r="H12" s="9"/>
      <c r="I12" s="9"/>
      <c r="J12" s="9"/>
      <c r="K12" s="9"/>
      <c r="L12" s="9"/>
      <c r="M12" s="139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1" customHeight="1">
      <c r="A13" s="272" t="s">
        <v>4</v>
      </c>
      <c r="B13" s="273"/>
      <c r="C13" s="9">
        <f>SUM(C15:C27)</f>
        <v>330</v>
      </c>
      <c r="D13" s="8" t="s">
        <v>0</v>
      </c>
      <c r="E13" s="9">
        <f>G13+I13+K13</f>
        <v>0</v>
      </c>
      <c r="F13" s="9">
        <f>H13+J13+L13</f>
        <v>3287390</v>
      </c>
      <c r="G13" s="9">
        <v>0</v>
      </c>
      <c r="H13" s="9">
        <f>SUM(H14:H27)</f>
        <v>643220</v>
      </c>
      <c r="I13" s="9">
        <v>0</v>
      </c>
      <c r="J13" s="9">
        <f>SUM(J15:J27)</f>
        <v>2644170</v>
      </c>
      <c r="K13" s="9">
        <v>0</v>
      </c>
      <c r="L13" s="9">
        <f>SUM(L15:L27)</f>
        <v>0</v>
      </c>
      <c r="M13" s="139" t="s">
        <v>0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1" customHeight="1">
      <c r="A14" s="138"/>
      <c r="B14" s="63"/>
      <c r="C14" s="9"/>
      <c r="D14" s="8"/>
      <c r="E14" s="9"/>
      <c r="F14" s="9"/>
      <c r="G14" s="9"/>
      <c r="H14" s="9"/>
      <c r="I14" s="9"/>
      <c r="J14" s="9"/>
      <c r="K14" s="9"/>
      <c r="L14" s="9"/>
      <c r="M14" s="139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21" customHeight="1">
      <c r="A15" s="138" t="str">
        <f>일위대가_목록!A8</f>
        <v>케이블 신설</v>
      </c>
      <c r="B15" s="63" t="str">
        <f>일위대가_목록!B8</f>
        <v>600V F-CV 2C 2.5㎟</v>
      </c>
      <c r="C15" s="9">
        <v>25</v>
      </c>
      <c r="D15" s="8" t="s">
        <v>240</v>
      </c>
      <c r="E15" s="9">
        <f t="shared" ref="E15:E27" si="1">G15+I15+K15</f>
        <v>6301</v>
      </c>
      <c r="F15" s="9">
        <f t="shared" ref="F15:F27" si="2">H15+J15+L15</f>
        <v>157525</v>
      </c>
      <c r="G15" s="9">
        <f>일위대가_목록!F8</f>
        <v>1697</v>
      </c>
      <c r="H15" s="9">
        <f t="shared" ref="H15:H27" si="3">TRUNC(C15*G15,0)</f>
        <v>42425</v>
      </c>
      <c r="I15" s="9">
        <f>일위대가_목록!H8</f>
        <v>4604</v>
      </c>
      <c r="J15" s="9">
        <f t="shared" ref="J15:J27" si="4">TRUNC(C15*I15,0)</f>
        <v>115100</v>
      </c>
      <c r="K15" s="9">
        <f>일위대가_목록!J8</f>
        <v>0</v>
      </c>
      <c r="L15" s="9">
        <f t="shared" ref="L15:L27" si="5">TRUNC(C15*K15,0)</f>
        <v>0</v>
      </c>
      <c r="M15" s="139" t="str">
        <f>일위대가_목록!K8</f>
        <v>제   4호표</v>
      </c>
      <c r="N15" s="6">
        <f>SUM(C15:C27)</f>
        <v>330</v>
      </c>
      <c r="O15" s="1"/>
      <c r="P15" s="1"/>
      <c r="Q15" s="1"/>
      <c r="R15" s="1"/>
      <c r="S15" s="1"/>
      <c r="T15" s="1"/>
      <c r="U15" s="1"/>
      <c r="V15" s="1"/>
      <c r="W15" s="1"/>
    </row>
    <row r="16" spans="1:23" ht="21" customHeight="1">
      <c r="A16" s="138" t="str">
        <f>일위대가_목록!A9</f>
        <v>케이블 교체</v>
      </c>
      <c r="B16" s="63" t="str">
        <f>일위대가_목록!B9</f>
        <v>600V F-CV 2C 2.5㎟</v>
      </c>
      <c r="C16" s="9">
        <v>50</v>
      </c>
      <c r="D16" s="8" t="s">
        <v>240</v>
      </c>
      <c r="E16" s="9">
        <f t="shared" si="1"/>
        <v>8603</v>
      </c>
      <c r="F16" s="9">
        <f t="shared" si="2"/>
        <v>430150</v>
      </c>
      <c r="G16" s="9">
        <f>일위대가_목록!F9</f>
        <v>1697</v>
      </c>
      <c r="H16" s="9">
        <f t="shared" si="3"/>
        <v>84850</v>
      </c>
      <c r="I16" s="9">
        <f>일위대가_목록!H9</f>
        <v>6906</v>
      </c>
      <c r="J16" s="9">
        <f t="shared" si="4"/>
        <v>345300</v>
      </c>
      <c r="K16" s="9">
        <f>일위대가_목록!J9</f>
        <v>0</v>
      </c>
      <c r="L16" s="9">
        <f t="shared" si="5"/>
        <v>0</v>
      </c>
      <c r="M16" s="139" t="str">
        <f>일위대가_목록!K9</f>
        <v>제   5호표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21" customHeight="1">
      <c r="A17" s="138" t="str">
        <f>일위대가_목록!A10</f>
        <v>케이블 신설</v>
      </c>
      <c r="B17" s="63" t="str">
        <f>일위대가_목록!B10</f>
        <v>600V F-CV 2C 4㎟</v>
      </c>
      <c r="C17" s="9">
        <v>25</v>
      </c>
      <c r="D17" s="8" t="s">
        <v>240</v>
      </c>
      <c r="E17" s="9">
        <f t="shared" si="1"/>
        <v>6909</v>
      </c>
      <c r="F17" s="9">
        <f t="shared" si="2"/>
        <v>172725</v>
      </c>
      <c r="G17" s="9">
        <f>일위대가_목록!F10</f>
        <v>2305</v>
      </c>
      <c r="H17" s="9">
        <f t="shared" si="3"/>
        <v>57625</v>
      </c>
      <c r="I17" s="9">
        <f>일위대가_목록!H10</f>
        <v>4604</v>
      </c>
      <c r="J17" s="9">
        <f t="shared" si="4"/>
        <v>115100</v>
      </c>
      <c r="K17" s="9">
        <f>일위대가_목록!J10</f>
        <v>0</v>
      </c>
      <c r="L17" s="9">
        <f t="shared" si="5"/>
        <v>0</v>
      </c>
      <c r="M17" s="139" t="str">
        <f>일위대가_목록!K10</f>
        <v>제   6호표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21" customHeight="1">
      <c r="A18" s="138" t="str">
        <f>일위대가_목록!A11</f>
        <v>케이블 교체</v>
      </c>
      <c r="B18" s="63" t="str">
        <f>일위대가_목록!B11</f>
        <v>600V F-CV 2C 4㎟</v>
      </c>
      <c r="C18" s="9">
        <v>10</v>
      </c>
      <c r="D18" s="8" t="s">
        <v>240</v>
      </c>
      <c r="E18" s="9">
        <f t="shared" si="1"/>
        <v>9211</v>
      </c>
      <c r="F18" s="9">
        <f t="shared" si="2"/>
        <v>92110</v>
      </c>
      <c r="G18" s="9">
        <f>일위대가_목록!F11</f>
        <v>2305</v>
      </c>
      <c r="H18" s="9">
        <f t="shared" si="3"/>
        <v>23050</v>
      </c>
      <c r="I18" s="9">
        <f>일위대가_목록!H11</f>
        <v>6906</v>
      </c>
      <c r="J18" s="9">
        <f t="shared" si="4"/>
        <v>69060</v>
      </c>
      <c r="K18" s="9">
        <f>일위대가_목록!J11</f>
        <v>0</v>
      </c>
      <c r="L18" s="9">
        <f t="shared" si="5"/>
        <v>0</v>
      </c>
      <c r="M18" s="139" t="str">
        <f>일위대가_목록!K11</f>
        <v>제   7호표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1" customHeight="1">
      <c r="A19" s="138" t="str">
        <f>일위대가_목록!A12</f>
        <v>케이블 신설</v>
      </c>
      <c r="B19" s="63" t="str">
        <f>일위대가_목록!B12</f>
        <v>600V F-CV 2C 6㎟</v>
      </c>
      <c r="C19" s="9">
        <v>0</v>
      </c>
      <c r="D19" s="8" t="s">
        <v>240</v>
      </c>
      <c r="E19" s="9">
        <f t="shared" si="1"/>
        <v>7705</v>
      </c>
      <c r="F19" s="9">
        <f t="shared" si="2"/>
        <v>0</v>
      </c>
      <c r="G19" s="9">
        <f>일위대가_목록!F12</f>
        <v>3101</v>
      </c>
      <c r="H19" s="9">
        <f t="shared" si="3"/>
        <v>0</v>
      </c>
      <c r="I19" s="9">
        <f>일위대가_목록!H12</f>
        <v>4604</v>
      </c>
      <c r="J19" s="9">
        <f t="shared" si="4"/>
        <v>0</v>
      </c>
      <c r="K19" s="9">
        <f>일위대가_목록!J12</f>
        <v>0</v>
      </c>
      <c r="L19" s="9">
        <f t="shared" si="5"/>
        <v>0</v>
      </c>
      <c r="M19" s="139" t="str">
        <f>일위대가_목록!K12</f>
        <v>제   8호표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21" customHeight="1">
      <c r="A20" s="138" t="str">
        <f>일위대가_목록!A13</f>
        <v>케이블 교체</v>
      </c>
      <c r="B20" s="63" t="str">
        <f>일위대가_목록!B13</f>
        <v>600V F-CV 2C 6㎟</v>
      </c>
      <c r="C20" s="9">
        <v>0</v>
      </c>
      <c r="D20" s="8" t="s">
        <v>240</v>
      </c>
      <c r="E20" s="9">
        <f t="shared" si="1"/>
        <v>10007</v>
      </c>
      <c r="F20" s="9">
        <f t="shared" si="2"/>
        <v>0</v>
      </c>
      <c r="G20" s="9">
        <f>일위대가_목록!F13</f>
        <v>3101</v>
      </c>
      <c r="H20" s="9">
        <f t="shared" si="3"/>
        <v>0</v>
      </c>
      <c r="I20" s="9">
        <f>일위대가_목록!H13</f>
        <v>6906</v>
      </c>
      <c r="J20" s="9">
        <f t="shared" si="4"/>
        <v>0</v>
      </c>
      <c r="K20" s="9">
        <f>일위대가_목록!J13</f>
        <v>0</v>
      </c>
      <c r="L20" s="9">
        <f t="shared" si="5"/>
        <v>0</v>
      </c>
      <c r="M20" s="139" t="str">
        <f>일위대가_목록!K13</f>
        <v>제   9호표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21" customHeight="1">
      <c r="A21" s="138" t="str">
        <f>일위대가_목록!A14</f>
        <v>케이블 신설</v>
      </c>
      <c r="B21" s="63" t="str">
        <f>일위대가_목록!B14</f>
        <v>600V F-CV 3C 4㎟</v>
      </c>
      <c r="C21" s="9">
        <v>50</v>
      </c>
      <c r="D21" s="8" t="s">
        <v>240</v>
      </c>
      <c r="E21" s="9">
        <f t="shared" si="1"/>
        <v>10464</v>
      </c>
      <c r="F21" s="9">
        <f t="shared" si="2"/>
        <v>523200</v>
      </c>
      <c r="G21" s="9">
        <f>일위대가_목록!F14</f>
        <v>3886</v>
      </c>
      <c r="H21" s="9">
        <f t="shared" si="3"/>
        <v>194300</v>
      </c>
      <c r="I21" s="9">
        <f>일위대가_목록!H14</f>
        <v>6578</v>
      </c>
      <c r="J21" s="9">
        <f t="shared" si="4"/>
        <v>328900</v>
      </c>
      <c r="K21" s="9">
        <f>일위대가_목록!J14</f>
        <v>0</v>
      </c>
      <c r="L21" s="9">
        <f t="shared" si="5"/>
        <v>0</v>
      </c>
      <c r="M21" s="139" t="str">
        <f>일위대가_목록!K14</f>
        <v>제   10호표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21" customHeight="1">
      <c r="A22" s="138" t="str">
        <f>일위대가_목록!A15</f>
        <v>케이블 교체</v>
      </c>
      <c r="B22" s="63" t="str">
        <f>일위대가_목록!B15</f>
        <v>600V F-CV 3C 4㎟</v>
      </c>
      <c r="C22" s="9">
        <v>50</v>
      </c>
      <c r="D22" s="8" t="s">
        <v>240</v>
      </c>
      <c r="E22" s="9">
        <f>G22+I22+K22</f>
        <v>13753</v>
      </c>
      <c r="F22" s="9">
        <f>H22+J22+L22</f>
        <v>687650</v>
      </c>
      <c r="G22" s="9">
        <f>일위대가_목록!F15</f>
        <v>3886</v>
      </c>
      <c r="H22" s="9">
        <f>TRUNC(C22*G22,0)</f>
        <v>194300</v>
      </c>
      <c r="I22" s="9">
        <f>일위대가_목록!H15</f>
        <v>9867</v>
      </c>
      <c r="J22" s="9">
        <f>TRUNC(C22*I22,0)</f>
        <v>493350</v>
      </c>
      <c r="K22" s="9">
        <f>일위대가_목록!J15</f>
        <v>0</v>
      </c>
      <c r="L22" s="9">
        <f>TRUNC(C22*K22,0)</f>
        <v>0</v>
      </c>
      <c r="M22" s="139" t="str">
        <f>일위대가_목록!K15</f>
        <v>제   11호표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21" customHeight="1">
      <c r="A23" s="138" t="str">
        <f>일위대가_목록!A16</f>
        <v>ELP 전선관 설치</v>
      </c>
      <c r="B23" s="63" t="str">
        <f>일위대가_목록!B16</f>
        <v>ELP 30mm</v>
      </c>
      <c r="C23" s="9">
        <v>75</v>
      </c>
      <c r="D23" s="8" t="s">
        <v>240</v>
      </c>
      <c r="E23" s="9">
        <f t="shared" si="1"/>
        <v>7669</v>
      </c>
      <c r="F23" s="9">
        <f t="shared" si="2"/>
        <v>575175</v>
      </c>
      <c r="G23" s="9">
        <f>일위대가_목록!F16</f>
        <v>360</v>
      </c>
      <c r="H23" s="9">
        <f t="shared" si="3"/>
        <v>27000</v>
      </c>
      <c r="I23" s="9">
        <f>일위대가_목록!H16</f>
        <v>7309</v>
      </c>
      <c r="J23" s="9">
        <f t="shared" si="4"/>
        <v>548175</v>
      </c>
      <c r="K23" s="9">
        <f>일위대가_목록!J16</f>
        <v>0</v>
      </c>
      <c r="L23" s="9">
        <f t="shared" si="5"/>
        <v>0</v>
      </c>
      <c r="M23" s="139" t="str">
        <f>일위대가_목록!K16</f>
        <v>제   12호표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1" customHeight="1">
      <c r="A24" s="138" t="str">
        <f>일위대가_목록!A17</f>
        <v>ELP 전선관 설치</v>
      </c>
      <c r="B24" s="63" t="str">
        <f>일위대가_목록!B17</f>
        <v>ELP 40mm</v>
      </c>
      <c r="C24" s="9">
        <v>0</v>
      </c>
      <c r="D24" s="8" t="s">
        <v>240</v>
      </c>
      <c r="E24" s="9">
        <f t="shared" si="1"/>
        <v>9505</v>
      </c>
      <c r="F24" s="9">
        <f t="shared" si="2"/>
        <v>0</v>
      </c>
      <c r="G24" s="9">
        <f>일위대가_목록!F17</f>
        <v>550</v>
      </c>
      <c r="H24" s="9">
        <f t="shared" si="3"/>
        <v>0</v>
      </c>
      <c r="I24" s="9">
        <f>일위대가_목록!H17</f>
        <v>8955</v>
      </c>
      <c r="J24" s="9">
        <f t="shared" si="4"/>
        <v>0</v>
      </c>
      <c r="K24" s="9">
        <f>일위대가_목록!J17</f>
        <v>0</v>
      </c>
      <c r="L24" s="9">
        <f t="shared" si="5"/>
        <v>0</v>
      </c>
      <c r="M24" s="139" t="str">
        <f>일위대가_목록!K17</f>
        <v>제   13호표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1" customHeight="1">
      <c r="A25" s="138" t="str">
        <f>일위대가_목록!A18</f>
        <v>배관용 홈파기</v>
      </c>
      <c r="B25" s="63" t="str">
        <f>일위대가_목록!B18</f>
        <v>22mm이하</v>
      </c>
      <c r="C25" s="9">
        <v>10</v>
      </c>
      <c r="D25" s="8" t="s">
        <v>240</v>
      </c>
      <c r="E25" s="9">
        <f t="shared" si="1"/>
        <v>16419</v>
      </c>
      <c r="F25" s="9">
        <f t="shared" si="2"/>
        <v>164190</v>
      </c>
      <c r="G25" s="9">
        <f>일위대가_목록!F18</f>
        <v>0</v>
      </c>
      <c r="H25" s="9">
        <f t="shared" si="3"/>
        <v>0</v>
      </c>
      <c r="I25" s="9">
        <f>일위대가_목록!H18</f>
        <v>16419</v>
      </c>
      <c r="J25" s="9">
        <f t="shared" si="4"/>
        <v>164190</v>
      </c>
      <c r="K25" s="9">
        <f>일위대가_목록!J18</f>
        <v>0</v>
      </c>
      <c r="L25" s="9">
        <f t="shared" si="5"/>
        <v>0</v>
      </c>
      <c r="M25" s="139" t="str">
        <f>일위대가_목록!K18</f>
        <v>제   14호표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21" customHeight="1">
      <c r="A26" s="138" t="str">
        <f>일위대가_목록!A19</f>
        <v>금속가요전선관</v>
      </c>
      <c r="B26" s="63" t="str">
        <f>일위대가_목록!B19</f>
        <v>16mm비방수</v>
      </c>
      <c r="C26" s="9">
        <v>25</v>
      </c>
      <c r="D26" s="8" t="s">
        <v>240</v>
      </c>
      <c r="E26" s="9">
        <f t="shared" si="1"/>
        <v>12579</v>
      </c>
      <c r="F26" s="9">
        <f t="shared" si="2"/>
        <v>314475</v>
      </c>
      <c r="G26" s="9">
        <f>일위대가_목록!F19</f>
        <v>544</v>
      </c>
      <c r="H26" s="9">
        <f t="shared" si="3"/>
        <v>13600</v>
      </c>
      <c r="I26" s="9">
        <f>일위대가_목록!H19</f>
        <v>12035</v>
      </c>
      <c r="J26" s="9">
        <f t="shared" si="4"/>
        <v>300875</v>
      </c>
      <c r="K26" s="9">
        <f>일위대가_목록!J19</f>
        <v>0</v>
      </c>
      <c r="L26" s="9">
        <f t="shared" si="5"/>
        <v>0</v>
      </c>
      <c r="M26" s="139" t="str">
        <f>일위대가_목록!K19</f>
        <v>제   15호표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21" customHeight="1">
      <c r="A27" s="138" t="str">
        <f>일위대가_목록!A20</f>
        <v>경질비닐PVC전선관</v>
      </c>
      <c r="B27" s="63" t="str">
        <f>일위대가_목록!B20</f>
        <v>HI 22mm</v>
      </c>
      <c r="C27" s="9">
        <v>10</v>
      </c>
      <c r="D27" s="8" t="s">
        <v>240</v>
      </c>
      <c r="E27" s="9">
        <f t="shared" si="1"/>
        <v>17019</v>
      </c>
      <c r="F27" s="9">
        <f t="shared" si="2"/>
        <v>170190</v>
      </c>
      <c r="G27" s="9">
        <f>일위대가_목록!F20</f>
        <v>607</v>
      </c>
      <c r="H27" s="9">
        <f t="shared" si="3"/>
        <v>6070</v>
      </c>
      <c r="I27" s="9">
        <f>일위대가_목록!H20</f>
        <v>16412</v>
      </c>
      <c r="J27" s="9">
        <f t="shared" si="4"/>
        <v>164120</v>
      </c>
      <c r="K27" s="9">
        <f>일위대가_목록!J20</f>
        <v>0</v>
      </c>
      <c r="L27" s="9">
        <f t="shared" si="5"/>
        <v>0</v>
      </c>
      <c r="M27" s="139" t="str">
        <f>일위대가_목록!K20</f>
        <v>제   16호표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21" customHeight="1">
      <c r="A28" s="272" t="s">
        <v>36</v>
      </c>
      <c r="B28" s="273"/>
      <c r="C28" s="9">
        <f>SUM(C30:C48)</f>
        <v>126</v>
      </c>
      <c r="D28" s="9">
        <f>SUM(D29:D48)</f>
        <v>0</v>
      </c>
      <c r="E28" s="9"/>
      <c r="F28" s="9">
        <f>SUM(F29:F48)</f>
        <v>24440958</v>
      </c>
      <c r="G28" s="9"/>
      <c r="H28" s="9">
        <f>SUM(H29:H48)</f>
        <v>11439338</v>
      </c>
      <c r="I28" s="9"/>
      <c r="J28" s="9">
        <f>SUM(J29:J48)</f>
        <v>12430232</v>
      </c>
      <c r="K28" s="9"/>
      <c r="L28" s="9">
        <f>SUM(L29:L48)</f>
        <v>571388</v>
      </c>
      <c r="M28" s="140">
        <f>SUM(M29:M48)</f>
        <v>0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21" customHeight="1">
      <c r="A29" s="138"/>
      <c r="B29" s="63"/>
      <c r="C29" s="9"/>
      <c r="D29" s="8"/>
      <c r="E29" s="9"/>
      <c r="F29" s="9"/>
      <c r="G29" s="9"/>
      <c r="H29" s="9"/>
      <c r="I29" s="9"/>
      <c r="J29" s="9"/>
      <c r="K29" s="9"/>
      <c r="L29" s="9"/>
      <c r="M29" s="139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21" customHeight="1">
      <c r="A30" s="138" t="str">
        <f>일위대가_목록!A21</f>
        <v>공원등주 인력시공</v>
      </c>
      <c r="B30" s="63" t="str">
        <f>일위대가_목록!B21</f>
        <v>자재지급</v>
      </c>
      <c r="C30" s="9">
        <v>10</v>
      </c>
      <c r="D30" s="8" t="s">
        <v>132</v>
      </c>
      <c r="E30" s="9">
        <f t="shared" ref="E30:E48" si="6">G30+I30+K30</f>
        <v>574431</v>
      </c>
      <c r="F30" s="9">
        <f t="shared" ref="F30:F48" si="7">H30+J30+L30</f>
        <v>5744310</v>
      </c>
      <c r="G30" s="9">
        <f>일위대가_목록!F21</f>
        <v>0</v>
      </c>
      <c r="H30" s="9">
        <f t="shared" ref="H30:H48" si="8">TRUNC(C30*G30,0)</f>
        <v>0</v>
      </c>
      <c r="I30" s="9">
        <f>일위대가_목록!H21</f>
        <v>574431</v>
      </c>
      <c r="J30" s="9">
        <f t="shared" ref="J30:J48" si="9">TRUNC(C30*I30,0)</f>
        <v>5744310</v>
      </c>
      <c r="K30" s="9">
        <f>일위대가_목록!J21</f>
        <v>0</v>
      </c>
      <c r="L30" s="9">
        <f t="shared" ref="L30:L48" si="10">TRUNC(C30*K30,0)</f>
        <v>0</v>
      </c>
      <c r="M30" s="139" t="str">
        <f>일위대가_목록!K21</f>
        <v>제   17호표</v>
      </c>
      <c r="N30" s="6">
        <f>SUM(C30:C50)</f>
        <v>126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21" customHeight="1">
      <c r="A31" s="138" t="str">
        <f>일위대가_목록!A22</f>
        <v>공원등주 인력시공</v>
      </c>
      <c r="B31" s="63" t="str">
        <f>일위대가_목록!B22</f>
        <v>자재포함</v>
      </c>
      <c r="C31" s="9">
        <v>0</v>
      </c>
      <c r="D31" s="8" t="s">
        <v>132</v>
      </c>
      <c r="E31" s="9">
        <f t="shared" si="6"/>
        <v>1124431</v>
      </c>
      <c r="F31" s="9">
        <f t="shared" si="7"/>
        <v>0</v>
      </c>
      <c r="G31" s="9">
        <f>일위대가_목록!F22</f>
        <v>550000</v>
      </c>
      <c r="H31" s="9">
        <f t="shared" si="8"/>
        <v>0</v>
      </c>
      <c r="I31" s="9">
        <f>일위대가_목록!H22</f>
        <v>574431</v>
      </c>
      <c r="J31" s="9">
        <f t="shared" si="9"/>
        <v>0</v>
      </c>
      <c r="K31" s="9">
        <f>일위대가_목록!J22</f>
        <v>0</v>
      </c>
      <c r="L31" s="9">
        <f t="shared" si="10"/>
        <v>0</v>
      </c>
      <c r="M31" s="139" t="str">
        <f>일위대가_목록!K22</f>
        <v>제   18호표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21" customHeight="1">
      <c r="A32" s="138" t="str">
        <f>일위대가_목록!A23</f>
        <v>공원등주 기계화시공</v>
      </c>
      <c r="B32" s="63" t="str">
        <f>일위대가_목록!B27</f>
        <v>자재지급</v>
      </c>
      <c r="C32" s="9">
        <v>0</v>
      </c>
      <c r="D32" s="8" t="s">
        <v>153</v>
      </c>
      <c r="E32" s="9">
        <f t="shared" si="6"/>
        <v>148310</v>
      </c>
      <c r="F32" s="9">
        <f t="shared" si="7"/>
        <v>0</v>
      </c>
      <c r="G32" s="9">
        <f>일위대가_목록!F23</f>
        <v>6607</v>
      </c>
      <c r="H32" s="9">
        <f t="shared" si="8"/>
        <v>0</v>
      </c>
      <c r="I32" s="9">
        <f>일위대가_목록!H23</f>
        <v>116077</v>
      </c>
      <c r="J32" s="9">
        <f t="shared" si="9"/>
        <v>0</v>
      </c>
      <c r="K32" s="9">
        <f>일위대가_목록!J23</f>
        <v>25626</v>
      </c>
      <c r="L32" s="9">
        <f t="shared" si="10"/>
        <v>0</v>
      </c>
      <c r="M32" s="139" t="str">
        <f>일위대가_목록!K23</f>
        <v>제   19호표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21" customHeight="1">
      <c r="A33" s="138" t="str">
        <f>일위대가_목록!A24</f>
        <v>공원등주 기계화시공</v>
      </c>
      <c r="B33" s="63" t="str">
        <f>일위대가_목록!B28</f>
        <v>자재포함</v>
      </c>
      <c r="C33" s="9">
        <v>0</v>
      </c>
      <c r="D33" s="8" t="s">
        <v>153</v>
      </c>
      <c r="E33" s="9">
        <f t="shared" si="6"/>
        <v>698310</v>
      </c>
      <c r="F33" s="9">
        <f t="shared" si="7"/>
        <v>0</v>
      </c>
      <c r="G33" s="9">
        <f>일위대가_목록!F24</f>
        <v>556607</v>
      </c>
      <c r="H33" s="9">
        <f t="shared" si="8"/>
        <v>0</v>
      </c>
      <c r="I33" s="9">
        <f>일위대가_목록!H24</f>
        <v>116077</v>
      </c>
      <c r="J33" s="9">
        <f t="shared" si="9"/>
        <v>0</v>
      </c>
      <c r="K33" s="9">
        <f>일위대가_목록!J24</f>
        <v>25626</v>
      </c>
      <c r="L33" s="9">
        <f t="shared" si="10"/>
        <v>0</v>
      </c>
      <c r="M33" s="139" t="str">
        <f>일위대가_목록!K24</f>
        <v>제   20호표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21" customHeight="1">
      <c r="A34" s="211" t="s">
        <v>921</v>
      </c>
      <c r="B34" s="230" t="s">
        <v>922</v>
      </c>
      <c r="C34" s="9">
        <v>5</v>
      </c>
      <c r="D34" s="172" t="s">
        <v>389</v>
      </c>
      <c r="E34" s="171">
        <f t="shared" si="6"/>
        <v>414636</v>
      </c>
      <c r="F34" s="171">
        <f t="shared" si="7"/>
        <v>2073180</v>
      </c>
      <c r="G34" s="171">
        <f>일위대가_목록!F87</f>
        <v>306006</v>
      </c>
      <c r="H34" s="171">
        <f t="shared" si="8"/>
        <v>1530030</v>
      </c>
      <c r="I34" s="171">
        <f>일위대가_목록!H87</f>
        <v>85333</v>
      </c>
      <c r="J34" s="171">
        <f t="shared" si="9"/>
        <v>426665</v>
      </c>
      <c r="K34" s="171">
        <f>일위대가_목록!J87</f>
        <v>23297</v>
      </c>
      <c r="L34" s="171">
        <f t="shared" si="10"/>
        <v>116485</v>
      </c>
      <c r="M34" s="231" t="s">
        <v>913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1" customHeight="1">
      <c r="A35" s="211" t="s">
        <v>921</v>
      </c>
      <c r="B35" s="230" t="s">
        <v>923</v>
      </c>
      <c r="C35" s="9">
        <v>0</v>
      </c>
      <c r="D35" s="172" t="s">
        <v>389</v>
      </c>
      <c r="E35" s="171">
        <f t="shared" si="6"/>
        <v>534636</v>
      </c>
      <c r="F35" s="171">
        <f t="shared" si="7"/>
        <v>0</v>
      </c>
      <c r="G35" s="171">
        <f>일위대가_목록!F88</f>
        <v>426006</v>
      </c>
      <c r="H35" s="171">
        <f t="shared" si="8"/>
        <v>0</v>
      </c>
      <c r="I35" s="171">
        <f>일위대가_목록!H88</f>
        <v>85333</v>
      </c>
      <c r="J35" s="171">
        <f t="shared" si="9"/>
        <v>0</v>
      </c>
      <c r="K35" s="171">
        <f>일위대가_목록!J88</f>
        <v>23297</v>
      </c>
      <c r="L35" s="171">
        <f t="shared" si="10"/>
        <v>0</v>
      </c>
      <c r="M35" s="231" t="s">
        <v>914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21" customHeight="1">
      <c r="A36" s="211" t="s">
        <v>924</v>
      </c>
      <c r="B36" s="230" t="s">
        <v>925</v>
      </c>
      <c r="C36" s="9">
        <v>75</v>
      </c>
      <c r="D36" s="172" t="s">
        <v>389</v>
      </c>
      <c r="E36" s="171">
        <f t="shared" si="6"/>
        <v>83784</v>
      </c>
      <c r="F36" s="171">
        <f t="shared" si="7"/>
        <v>6283800</v>
      </c>
      <c r="G36" s="171">
        <f>일위대가_목록!F89</f>
        <v>34000</v>
      </c>
      <c r="H36" s="171">
        <f t="shared" si="8"/>
        <v>2550000</v>
      </c>
      <c r="I36" s="171">
        <f>일위대가_목록!H89</f>
        <v>49784</v>
      </c>
      <c r="J36" s="171">
        <f t="shared" si="9"/>
        <v>3733800</v>
      </c>
      <c r="K36" s="171">
        <f>일위대가_목록!J89</f>
        <v>0</v>
      </c>
      <c r="L36" s="171">
        <f t="shared" si="10"/>
        <v>0</v>
      </c>
      <c r="M36" s="231" t="s">
        <v>917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21" customHeight="1">
      <c r="A37" s="211" t="s">
        <v>926</v>
      </c>
      <c r="B37" s="230" t="s">
        <v>927</v>
      </c>
      <c r="C37" s="9">
        <v>0</v>
      </c>
      <c r="D37" s="172" t="s">
        <v>153</v>
      </c>
      <c r="E37" s="171">
        <f t="shared" si="6"/>
        <v>100196</v>
      </c>
      <c r="F37" s="171">
        <f t="shared" si="7"/>
        <v>0</v>
      </c>
      <c r="G37" s="171">
        <f>일위대가_목록!F90</f>
        <v>34000</v>
      </c>
      <c r="H37" s="171">
        <f t="shared" si="8"/>
        <v>0</v>
      </c>
      <c r="I37" s="171">
        <f>일위대가_목록!H90</f>
        <v>66196</v>
      </c>
      <c r="J37" s="171">
        <f t="shared" si="9"/>
        <v>0</v>
      </c>
      <c r="K37" s="171">
        <f>일위대가_목록!J90</f>
        <v>0</v>
      </c>
      <c r="L37" s="171">
        <f t="shared" si="10"/>
        <v>0</v>
      </c>
      <c r="M37" s="231" t="s">
        <v>919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21" customHeight="1">
      <c r="A38" s="138" t="str">
        <f>일위대가_목록!A25</f>
        <v>LED공원등 신설</v>
      </c>
      <c r="B38" s="63" t="str">
        <f>일위대가_목록!B25</f>
        <v>자재지급</v>
      </c>
      <c r="C38" s="9">
        <v>10</v>
      </c>
      <c r="D38" s="8" t="s">
        <v>153</v>
      </c>
      <c r="E38" s="9">
        <f t="shared" si="6"/>
        <v>88165</v>
      </c>
      <c r="F38" s="9">
        <f t="shared" si="7"/>
        <v>881650</v>
      </c>
      <c r="G38" s="9">
        <f>일위대가_목록!F25</f>
        <v>3964</v>
      </c>
      <c r="H38" s="9">
        <f t="shared" si="8"/>
        <v>39640</v>
      </c>
      <c r="I38" s="9">
        <f>일위대가_목록!H25</f>
        <v>68825</v>
      </c>
      <c r="J38" s="9">
        <f t="shared" si="9"/>
        <v>688250</v>
      </c>
      <c r="K38" s="9">
        <f>일위대가_목록!J25</f>
        <v>15376</v>
      </c>
      <c r="L38" s="9">
        <f t="shared" si="10"/>
        <v>153760</v>
      </c>
      <c r="M38" s="139" t="str">
        <f>일위대가_목록!K25</f>
        <v>제   21호표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21" customHeight="1">
      <c r="A39" s="138" t="str">
        <f>일위대가_목록!A26</f>
        <v>LED공원등 신설</v>
      </c>
      <c r="B39" s="63" t="str">
        <f>일위대가_목록!B26</f>
        <v>자재포함</v>
      </c>
      <c r="C39" s="9">
        <v>2</v>
      </c>
      <c r="D39" s="8" t="s">
        <v>153</v>
      </c>
      <c r="E39" s="9">
        <f t="shared" si="6"/>
        <v>478165</v>
      </c>
      <c r="F39" s="9">
        <f t="shared" si="7"/>
        <v>956330</v>
      </c>
      <c r="G39" s="9">
        <f>일위대가_목록!F26</f>
        <v>393964</v>
      </c>
      <c r="H39" s="9">
        <f t="shared" si="8"/>
        <v>787928</v>
      </c>
      <c r="I39" s="9">
        <f>일위대가_목록!H26</f>
        <v>68825</v>
      </c>
      <c r="J39" s="9">
        <f t="shared" si="9"/>
        <v>137650</v>
      </c>
      <c r="K39" s="9">
        <f>일위대가_목록!J26</f>
        <v>15376</v>
      </c>
      <c r="L39" s="9">
        <f t="shared" si="10"/>
        <v>30752</v>
      </c>
      <c r="M39" s="139" t="str">
        <f>일위대가_목록!K26</f>
        <v>제   22호표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21" customHeight="1">
      <c r="A40" s="138" t="str">
        <f>일위대가_목록!A27</f>
        <v>LED램프 교체</v>
      </c>
      <c r="B40" s="63" t="str">
        <f>일위대가_목록!B27</f>
        <v>자재지급</v>
      </c>
      <c r="C40" s="9">
        <v>0</v>
      </c>
      <c r="D40" s="8" t="s">
        <v>153</v>
      </c>
      <c r="E40" s="9">
        <f t="shared" si="6"/>
        <v>43113</v>
      </c>
      <c r="F40" s="9">
        <f t="shared" si="7"/>
        <v>0</v>
      </c>
      <c r="G40" s="9">
        <f>일위대가_목록!F27</f>
        <v>3964</v>
      </c>
      <c r="H40" s="9">
        <f t="shared" si="8"/>
        <v>0</v>
      </c>
      <c r="I40" s="9">
        <f>일위대가_목록!H27</f>
        <v>23773</v>
      </c>
      <c r="J40" s="9">
        <f t="shared" si="9"/>
        <v>0</v>
      </c>
      <c r="K40" s="9">
        <f>일위대가_목록!J27</f>
        <v>15376</v>
      </c>
      <c r="L40" s="9">
        <f t="shared" si="10"/>
        <v>0</v>
      </c>
      <c r="M40" s="139" t="str">
        <f>일위대가_목록!K27</f>
        <v>제   23호표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21" customHeight="1">
      <c r="A41" s="138" t="str">
        <f>일위대가_목록!A28</f>
        <v>LED램프 교체</v>
      </c>
      <c r="B41" s="63" t="str">
        <f>일위대가_목록!B28</f>
        <v>자재포함</v>
      </c>
      <c r="C41" s="9">
        <v>15</v>
      </c>
      <c r="D41" s="8" t="s">
        <v>153</v>
      </c>
      <c r="E41" s="9">
        <f t="shared" si="6"/>
        <v>107113</v>
      </c>
      <c r="F41" s="9">
        <f t="shared" si="7"/>
        <v>1606695</v>
      </c>
      <c r="G41" s="9">
        <f>일위대가_목록!F28</f>
        <v>67964</v>
      </c>
      <c r="H41" s="9">
        <f t="shared" si="8"/>
        <v>1019460</v>
      </c>
      <c r="I41" s="9">
        <f>일위대가_목록!H28</f>
        <v>23773</v>
      </c>
      <c r="J41" s="9">
        <f t="shared" si="9"/>
        <v>356595</v>
      </c>
      <c r="K41" s="9">
        <f>일위대가_목록!J28</f>
        <v>15376</v>
      </c>
      <c r="L41" s="9">
        <f t="shared" si="10"/>
        <v>230640</v>
      </c>
      <c r="M41" s="139" t="str">
        <f>일위대가_목록!K28</f>
        <v>제   24호표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21" customHeight="1">
      <c r="A42" s="138" t="str">
        <f>일위대가_목록!A29</f>
        <v>LED 옥외시계설치</v>
      </c>
      <c r="B42" s="63" t="str">
        <f>일위대가_목록!B29</f>
        <v>24OR(GPS)</v>
      </c>
      <c r="C42" s="9">
        <v>4</v>
      </c>
      <c r="D42" s="8" t="s">
        <v>153</v>
      </c>
      <c r="E42" s="9">
        <f t="shared" si="6"/>
        <v>1666762</v>
      </c>
      <c r="F42" s="9">
        <f t="shared" si="7"/>
        <v>6667048</v>
      </c>
      <c r="G42" s="9">
        <f>일위대가_목록!F29</f>
        <v>1354540</v>
      </c>
      <c r="H42" s="9">
        <f t="shared" si="8"/>
        <v>5418160</v>
      </c>
      <c r="I42" s="9">
        <f>일위대가_목록!H29</f>
        <v>306543</v>
      </c>
      <c r="J42" s="9">
        <f t="shared" si="9"/>
        <v>1226172</v>
      </c>
      <c r="K42" s="9">
        <f>일위대가_목록!J29</f>
        <v>5679</v>
      </c>
      <c r="L42" s="9">
        <f t="shared" si="10"/>
        <v>22716</v>
      </c>
      <c r="M42" s="139" t="str">
        <f>일위대가_목록!K29</f>
        <v>제   25호표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21" customHeight="1">
      <c r="A43" s="138" t="str">
        <f>일위대가_목록!A30</f>
        <v>PC글러브 교체</v>
      </c>
      <c r="B43" s="63" t="str">
        <f>일위대가_목록!B30</f>
        <v>16인치 상부증착</v>
      </c>
      <c r="C43" s="9">
        <v>5</v>
      </c>
      <c r="D43" s="8" t="s">
        <v>153</v>
      </c>
      <c r="E43" s="9">
        <f t="shared" si="6"/>
        <v>45589</v>
      </c>
      <c r="F43" s="9">
        <f t="shared" si="7"/>
        <v>227945</v>
      </c>
      <c r="G43" s="9">
        <f>일위대가_목록!F30</f>
        <v>18824</v>
      </c>
      <c r="H43" s="9">
        <f t="shared" si="8"/>
        <v>94120</v>
      </c>
      <c r="I43" s="9">
        <f>일위대가_목록!H30</f>
        <v>23358</v>
      </c>
      <c r="J43" s="9">
        <f t="shared" si="9"/>
        <v>116790</v>
      </c>
      <c r="K43" s="9">
        <f>일위대가_목록!J30</f>
        <v>3407</v>
      </c>
      <c r="L43" s="9">
        <f t="shared" si="10"/>
        <v>17035</v>
      </c>
      <c r="M43" s="139" t="str">
        <f>일위대가_목록!K30</f>
        <v>제   26호표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21" customHeight="1">
      <c r="A44" s="138" t="str">
        <f>일위대가_목록!A31</f>
        <v>PC글러브 교체</v>
      </c>
      <c r="B44" s="63" t="str">
        <f>일위대가_목록!B31</f>
        <v>자재지급</v>
      </c>
      <c r="C44" s="9">
        <v>0</v>
      </c>
      <c r="D44" s="8" t="s">
        <v>153</v>
      </c>
      <c r="E44" s="9">
        <f t="shared" si="6"/>
        <v>29489</v>
      </c>
      <c r="F44" s="9">
        <f t="shared" si="7"/>
        <v>0</v>
      </c>
      <c r="G44" s="9">
        <f>일위대가_목록!F31</f>
        <v>2724</v>
      </c>
      <c r="H44" s="9">
        <f t="shared" si="8"/>
        <v>0</v>
      </c>
      <c r="I44" s="9">
        <f>일위대가_목록!H31</f>
        <v>23358</v>
      </c>
      <c r="J44" s="9">
        <f t="shared" si="9"/>
        <v>0</v>
      </c>
      <c r="K44" s="9">
        <f>일위대가_목록!J31</f>
        <v>3407</v>
      </c>
      <c r="L44" s="9">
        <f t="shared" si="10"/>
        <v>0</v>
      </c>
      <c r="M44" s="139" t="str">
        <f>일위대가_목록!K31</f>
        <v>제   27호표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1" customHeight="1">
      <c r="A45" s="138" t="str">
        <f>일위대가_목록!A32</f>
        <v>CDM램프교체</v>
      </c>
      <c r="B45" s="63" t="str">
        <f>일위대가_목록!B32</f>
        <v>70W</v>
      </c>
      <c r="C45" s="9">
        <v>0</v>
      </c>
      <c r="D45" s="8" t="s">
        <v>153</v>
      </c>
      <c r="E45" s="9">
        <f t="shared" si="6"/>
        <v>103284</v>
      </c>
      <c r="F45" s="9">
        <f t="shared" si="7"/>
        <v>0</v>
      </c>
      <c r="G45" s="9">
        <f>일위대가_목록!F32</f>
        <v>55464</v>
      </c>
      <c r="H45" s="9">
        <f t="shared" si="8"/>
        <v>0</v>
      </c>
      <c r="I45" s="9">
        <f>일위대가_목록!H32</f>
        <v>32444</v>
      </c>
      <c r="J45" s="9">
        <f t="shared" si="9"/>
        <v>0</v>
      </c>
      <c r="K45" s="9">
        <f>일위대가_목록!J32</f>
        <v>15376</v>
      </c>
      <c r="L45" s="9">
        <f t="shared" si="10"/>
        <v>0</v>
      </c>
      <c r="M45" s="139" t="str">
        <f>일위대가_목록!K32</f>
        <v>제   28호표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21" customHeight="1">
      <c r="A46" s="138" t="str">
        <f>일위대가_목록!A33</f>
        <v>CDM안정기교체</v>
      </c>
      <c r="B46" s="63" t="str">
        <f>일위대가_목록!B33</f>
        <v>70W</v>
      </c>
      <c r="C46" s="9">
        <v>0</v>
      </c>
      <c r="D46" s="8" t="s">
        <v>153</v>
      </c>
      <c r="E46" s="9">
        <f t="shared" si="6"/>
        <v>41030</v>
      </c>
      <c r="F46" s="9">
        <f t="shared" si="7"/>
        <v>0</v>
      </c>
      <c r="G46" s="9">
        <f>일위대가_목록!F33</f>
        <v>0</v>
      </c>
      <c r="H46" s="9">
        <f t="shared" si="8"/>
        <v>0</v>
      </c>
      <c r="I46" s="9">
        <f>일위대가_목록!H33</f>
        <v>41030</v>
      </c>
      <c r="J46" s="9">
        <f t="shared" si="9"/>
        <v>0</v>
      </c>
      <c r="K46" s="9">
        <f>일위대가_목록!J33</f>
        <v>0</v>
      </c>
      <c r="L46" s="9">
        <f t="shared" si="10"/>
        <v>0</v>
      </c>
      <c r="M46" s="139" t="str">
        <f>일위대가_목록!K33</f>
        <v>제   29호표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1" customHeight="1">
      <c r="A47" s="138" t="str">
        <f>일위대가_목록!A34</f>
        <v>공원등 기초</v>
      </c>
      <c r="B47" s="63" t="str">
        <f>일위대가_목록!B34</f>
        <v>0.5*0.8*H1.2</v>
      </c>
      <c r="C47" s="9">
        <v>0</v>
      </c>
      <c r="D47" s="8" t="s">
        <v>153</v>
      </c>
      <c r="E47" s="9">
        <f t="shared" si="6"/>
        <v>596017</v>
      </c>
      <c r="F47" s="9">
        <f t="shared" si="7"/>
        <v>0</v>
      </c>
      <c r="G47" s="9">
        <f>일위대가_목록!F34</f>
        <v>99713</v>
      </c>
      <c r="H47" s="9">
        <f t="shared" si="8"/>
        <v>0</v>
      </c>
      <c r="I47" s="9">
        <f>일위대가_목록!H34</f>
        <v>487903</v>
      </c>
      <c r="J47" s="9">
        <f t="shared" si="9"/>
        <v>0</v>
      </c>
      <c r="K47" s="9">
        <f>일위대가_목록!J34</f>
        <v>8401</v>
      </c>
      <c r="L47" s="9">
        <f t="shared" si="10"/>
        <v>0</v>
      </c>
      <c r="M47" s="139" t="str">
        <f>일위대가_목록!K34</f>
        <v>제   30호표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21" customHeight="1">
      <c r="A48" s="138" t="str">
        <f>일위대가_목록!A35</f>
        <v>제어반 기초</v>
      </c>
      <c r="B48" s="63" t="str">
        <f>일위대가_목록!B35</f>
        <v>0.66*0.37*H1.6</v>
      </c>
      <c r="C48" s="9">
        <v>0</v>
      </c>
      <c r="D48" s="8" t="s">
        <v>153</v>
      </c>
      <c r="E48" s="9">
        <f t="shared" si="6"/>
        <v>434289</v>
      </c>
      <c r="F48" s="9">
        <f t="shared" si="7"/>
        <v>0</v>
      </c>
      <c r="G48" s="9">
        <f>일위대가_목록!F35</f>
        <v>92075</v>
      </c>
      <c r="H48" s="9">
        <f t="shared" si="8"/>
        <v>0</v>
      </c>
      <c r="I48" s="9">
        <f>일위대가_목록!H35</f>
        <v>336356</v>
      </c>
      <c r="J48" s="9">
        <f t="shared" si="9"/>
        <v>0</v>
      </c>
      <c r="K48" s="9">
        <f>일위대가_목록!J35</f>
        <v>5858</v>
      </c>
      <c r="L48" s="9">
        <f t="shared" si="10"/>
        <v>0</v>
      </c>
      <c r="M48" s="139" t="str">
        <f>일위대가_목록!K35</f>
        <v>제   31호표</v>
      </c>
      <c r="N48" s="6"/>
      <c r="O48" s="1"/>
      <c r="P48" s="1"/>
      <c r="Q48" s="1"/>
      <c r="R48" s="1"/>
      <c r="S48" s="1"/>
      <c r="T48" s="1"/>
      <c r="U48" s="1"/>
      <c r="V48" s="1"/>
      <c r="W48" s="1"/>
    </row>
    <row r="49" spans="1:23" ht="21" customHeight="1">
      <c r="A49" s="138"/>
      <c r="B49" s="64"/>
      <c r="C49" s="9"/>
      <c r="D49" s="8"/>
      <c r="E49" s="9"/>
      <c r="F49" s="9"/>
      <c r="G49" s="9"/>
      <c r="H49" s="9"/>
      <c r="I49" s="9"/>
      <c r="J49" s="9"/>
      <c r="K49" s="9"/>
      <c r="L49" s="9"/>
      <c r="M49" s="139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21" customHeight="1">
      <c r="A50" s="138"/>
      <c r="B50" s="64"/>
      <c r="C50" s="9"/>
      <c r="D50" s="8"/>
      <c r="E50" s="9"/>
      <c r="F50" s="9"/>
      <c r="G50" s="9"/>
      <c r="H50" s="9"/>
      <c r="I50" s="9"/>
      <c r="J50" s="9"/>
      <c r="K50" s="9"/>
      <c r="L50" s="9"/>
      <c r="M50" s="139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21" customHeight="1">
      <c r="A51" s="274" t="s">
        <v>92</v>
      </c>
      <c r="B51" s="275"/>
      <c r="C51" s="9">
        <f>SUM(C53:C84)</f>
        <v>85</v>
      </c>
      <c r="D51" s="8" t="s">
        <v>0</v>
      </c>
      <c r="E51" s="9">
        <f>G51+I51+K51</f>
        <v>0</v>
      </c>
      <c r="F51" s="9">
        <f>SUM(F53:F84)</f>
        <v>6836124</v>
      </c>
      <c r="G51" s="9">
        <v>0</v>
      </c>
      <c r="H51" s="9">
        <f>SUM(H53:H84)</f>
        <v>1298300</v>
      </c>
      <c r="I51" s="9"/>
      <c r="J51" s="9">
        <f>SUM(J53:J84)</f>
        <v>5386724</v>
      </c>
      <c r="K51" s="9"/>
      <c r="L51" s="9">
        <f>SUM(L53:L84)</f>
        <v>151100</v>
      </c>
      <c r="M51" s="139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1" customHeight="1">
      <c r="A52" s="138"/>
      <c r="B52" s="63"/>
      <c r="C52" s="9"/>
      <c r="D52" s="8"/>
      <c r="E52" s="9"/>
      <c r="F52" s="9"/>
      <c r="G52" s="9"/>
      <c r="H52" s="9"/>
      <c r="I52" s="9"/>
      <c r="J52" s="9"/>
      <c r="K52" s="9"/>
      <c r="L52" s="9"/>
      <c r="M52" s="139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21" customHeight="1">
      <c r="A53" s="138" t="str">
        <f>일위대가_목록!A36</f>
        <v>배선용차단기교체</v>
      </c>
      <c r="B53" s="63" t="str">
        <f>일위대가_목록!B36</f>
        <v>ABS 30AF 32 2P</v>
      </c>
      <c r="C53" s="9">
        <v>0</v>
      </c>
      <c r="D53" s="8" t="s">
        <v>153</v>
      </c>
      <c r="E53" s="9">
        <f t="shared" ref="E53:E84" si="11">G53+I53+K53</f>
        <v>84671</v>
      </c>
      <c r="F53" s="9">
        <f t="shared" ref="F53:F84" si="12">H53+J53+L53</f>
        <v>0</v>
      </c>
      <c r="G53" s="9">
        <f>일위대가_목록!F36</f>
        <v>30100</v>
      </c>
      <c r="H53" s="9">
        <f t="shared" ref="H53:H84" si="13">TRUNC(C53*G53,0)</f>
        <v>0</v>
      </c>
      <c r="I53" s="9">
        <f>일위대가_목록!H36</f>
        <v>54571</v>
      </c>
      <c r="J53" s="9">
        <f t="shared" ref="J53:J84" si="14">TRUNC(C53*I53,0)</f>
        <v>0</v>
      </c>
      <c r="K53" s="9">
        <f>일위대가_목록!J36</f>
        <v>0</v>
      </c>
      <c r="L53" s="9">
        <f t="shared" ref="L53:L84" si="15">TRUNC(C53*K53,0)</f>
        <v>0</v>
      </c>
      <c r="M53" s="139" t="str">
        <f>일위대가_목록!K36</f>
        <v>제   32호표</v>
      </c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1" customHeight="1">
      <c r="A54" s="138" t="str">
        <f>일위대가_목록!A37</f>
        <v>배선용차단기교체</v>
      </c>
      <c r="B54" s="63" t="str">
        <f>일위대가_목록!B37</f>
        <v>ABS 50AF 50b 2P</v>
      </c>
      <c r="C54" s="9">
        <v>0</v>
      </c>
      <c r="D54" s="8" t="s">
        <v>153</v>
      </c>
      <c r="E54" s="9">
        <f t="shared" si="11"/>
        <v>114776</v>
      </c>
      <c r="F54" s="9">
        <f t="shared" si="12"/>
        <v>0</v>
      </c>
      <c r="G54" s="9">
        <f>일위대가_목록!F37</f>
        <v>40100</v>
      </c>
      <c r="H54" s="9">
        <f t="shared" si="13"/>
        <v>0</v>
      </c>
      <c r="I54" s="9">
        <f>일위대가_목록!H37</f>
        <v>74676</v>
      </c>
      <c r="J54" s="9">
        <f t="shared" si="14"/>
        <v>0</v>
      </c>
      <c r="K54" s="9">
        <f>일위대가_목록!J37</f>
        <v>0</v>
      </c>
      <c r="L54" s="9">
        <f t="shared" si="15"/>
        <v>0</v>
      </c>
      <c r="M54" s="139" t="str">
        <f>일위대가_목록!K37</f>
        <v>제   33호표</v>
      </c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1" customHeight="1">
      <c r="A55" s="138" t="str">
        <f>일위대가_목록!A38</f>
        <v>누전차단기교체</v>
      </c>
      <c r="B55" s="63" t="str">
        <f>일위대가_목록!B38</f>
        <v>5~30A 2P</v>
      </c>
      <c r="C55" s="9">
        <v>1</v>
      </c>
      <c r="D55" s="8" t="s">
        <v>153</v>
      </c>
      <c r="E55" s="9">
        <f t="shared" si="11"/>
        <v>69371</v>
      </c>
      <c r="F55" s="9">
        <f t="shared" si="12"/>
        <v>69371</v>
      </c>
      <c r="G55" s="9">
        <f>일위대가_목록!F38</f>
        <v>14800</v>
      </c>
      <c r="H55" s="9">
        <f t="shared" si="13"/>
        <v>14800</v>
      </c>
      <c r="I55" s="9">
        <f>일위대가_목록!H38</f>
        <v>54571</v>
      </c>
      <c r="J55" s="9">
        <f t="shared" si="14"/>
        <v>54571</v>
      </c>
      <c r="K55" s="9">
        <f>일위대가_목록!J38</f>
        <v>0</v>
      </c>
      <c r="L55" s="9">
        <f t="shared" si="15"/>
        <v>0</v>
      </c>
      <c r="M55" s="139" t="str">
        <f>일위대가_목록!K38</f>
        <v>제   34호표</v>
      </c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1" customHeight="1">
      <c r="A56" s="138" t="str">
        <f>일위대가_목록!A39</f>
        <v>누전차단기교체</v>
      </c>
      <c r="B56" s="63" t="str">
        <f>일위대가_목록!B39</f>
        <v xml:space="preserve"> 40~50A 2P</v>
      </c>
      <c r="C56" s="9">
        <v>2</v>
      </c>
      <c r="D56" s="8" t="s">
        <v>153</v>
      </c>
      <c r="E56" s="9">
        <f t="shared" si="11"/>
        <v>116876</v>
      </c>
      <c r="F56" s="9">
        <f t="shared" si="12"/>
        <v>233752</v>
      </c>
      <c r="G56" s="9">
        <f>일위대가_목록!F39</f>
        <v>42200</v>
      </c>
      <c r="H56" s="9">
        <f t="shared" si="13"/>
        <v>84400</v>
      </c>
      <c r="I56" s="9">
        <f>일위대가_목록!H39</f>
        <v>74676</v>
      </c>
      <c r="J56" s="9">
        <f t="shared" si="14"/>
        <v>149352</v>
      </c>
      <c r="K56" s="9">
        <f>일위대가_목록!J39</f>
        <v>0</v>
      </c>
      <c r="L56" s="9">
        <f t="shared" si="15"/>
        <v>0</v>
      </c>
      <c r="M56" s="139" t="str">
        <f>일위대가_목록!K39</f>
        <v>제   35호표</v>
      </c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1" customHeight="1">
      <c r="A57" s="138" t="str">
        <f>일위대가_목록!A40</f>
        <v>전자접촉기교체</v>
      </c>
      <c r="B57" s="63" t="str">
        <f>일위대가_목록!B40</f>
        <v>30AF이하</v>
      </c>
      <c r="C57" s="9">
        <v>0</v>
      </c>
      <c r="D57" s="8" t="s">
        <v>153</v>
      </c>
      <c r="E57" s="9">
        <f t="shared" si="11"/>
        <v>135292</v>
      </c>
      <c r="F57" s="9">
        <f t="shared" si="12"/>
        <v>0</v>
      </c>
      <c r="G57" s="9">
        <f>일위대가_목록!F40</f>
        <v>12200</v>
      </c>
      <c r="H57" s="9">
        <f t="shared" si="13"/>
        <v>0</v>
      </c>
      <c r="I57" s="9">
        <f>일위대가_목록!H40</f>
        <v>123092</v>
      </c>
      <c r="J57" s="9">
        <f t="shared" si="14"/>
        <v>0</v>
      </c>
      <c r="K57" s="9">
        <f>일위대가_목록!J40</f>
        <v>0</v>
      </c>
      <c r="L57" s="9">
        <f t="shared" si="15"/>
        <v>0</v>
      </c>
      <c r="M57" s="139" t="str">
        <f>일위대가_목록!K40</f>
        <v>제   36호표</v>
      </c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21" customHeight="1">
      <c r="A58" s="138" t="str">
        <f>일위대가_목록!A41</f>
        <v>스위치박스 설치</v>
      </c>
      <c r="B58" s="63" t="str">
        <f>일위대가_목록!B41</f>
        <v>3개용 이상</v>
      </c>
      <c r="C58" s="9">
        <v>0</v>
      </c>
      <c r="D58" s="8" t="s">
        <v>153</v>
      </c>
      <c r="E58" s="9">
        <f t="shared" si="11"/>
        <v>68384</v>
      </c>
      <c r="F58" s="9">
        <f t="shared" si="12"/>
        <v>0</v>
      </c>
      <c r="G58" s="9">
        <f>일위대가_목록!F41</f>
        <v>0</v>
      </c>
      <c r="H58" s="9">
        <f t="shared" si="13"/>
        <v>0</v>
      </c>
      <c r="I58" s="9">
        <f>일위대가_목록!H41</f>
        <v>68384</v>
      </c>
      <c r="J58" s="9">
        <f t="shared" si="14"/>
        <v>0</v>
      </c>
      <c r="K58" s="9">
        <f>일위대가_목록!J41</f>
        <v>0</v>
      </c>
      <c r="L58" s="9">
        <f t="shared" si="15"/>
        <v>0</v>
      </c>
      <c r="M58" s="139" t="str">
        <f>일위대가_목록!K41</f>
        <v>제   37호표</v>
      </c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1" customHeight="1">
      <c r="A59" s="138" t="str">
        <f>일위대가_목록!A42</f>
        <v>푸시버튼스위치 신설</v>
      </c>
      <c r="B59" s="63" t="str">
        <f>일위대가_목록!B42</f>
        <v>220V</v>
      </c>
      <c r="C59" s="9">
        <v>0</v>
      </c>
      <c r="D59" s="8" t="s">
        <v>153</v>
      </c>
      <c r="E59" s="9">
        <f t="shared" si="11"/>
        <v>20980</v>
      </c>
      <c r="F59" s="9">
        <f t="shared" si="12"/>
        <v>0</v>
      </c>
      <c r="G59" s="9">
        <f>일위대가_목록!F42</f>
        <v>3200</v>
      </c>
      <c r="H59" s="9">
        <f t="shared" si="13"/>
        <v>0</v>
      </c>
      <c r="I59" s="9">
        <f>일위대가_목록!H42</f>
        <v>17780</v>
      </c>
      <c r="J59" s="9">
        <f t="shared" si="14"/>
        <v>0</v>
      </c>
      <c r="K59" s="9">
        <f>일위대가_목록!J42</f>
        <v>0</v>
      </c>
      <c r="L59" s="9">
        <f t="shared" si="15"/>
        <v>0</v>
      </c>
      <c r="M59" s="139" t="str">
        <f>일위대가_목록!K42</f>
        <v>제   38호표</v>
      </c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1" customHeight="1">
      <c r="A60" s="138" t="str">
        <f>일위대가_목록!A43</f>
        <v>타임스위치 설치</v>
      </c>
      <c r="B60" s="63" t="str">
        <f>일위대가_목록!B43</f>
        <v>24시간용</v>
      </c>
      <c r="C60" s="9">
        <v>0</v>
      </c>
      <c r="D60" s="8" t="s">
        <v>153</v>
      </c>
      <c r="E60" s="9">
        <f t="shared" si="11"/>
        <v>94707</v>
      </c>
      <c r="F60" s="9">
        <f t="shared" si="12"/>
        <v>0</v>
      </c>
      <c r="G60" s="9">
        <f>일위대가_목록!F43</f>
        <v>40000</v>
      </c>
      <c r="H60" s="9">
        <f t="shared" si="13"/>
        <v>0</v>
      </c>
      <c r="I60" s="9">
        <f>일위대가_목록!H43</f>
        <v>54707</v>
      </c>
      <c r="J60" s="9">
        <f t="shared" si="14"/>
        <v>0</v>
      </c>
      <c r="K60" s="9">
        <f>일위대가_목록!J43</f>
        <v>0</v>
      </c>
      <c r="L60" s="9">
        <f t="shared" si="15"/>
        <v>0</v>
      </c>
      <c r="M60" s="139" t="str">
        <f>일위대가_목록!K43</f>
        <v>제   39호표</v>
      </c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1" customHeight="1">
      <c r="A61" s="138" t="str">
        <f>일위대가_목록!A44</f>
        <v>전등스위치</v>
      </c>
      <c r="B61" s="63" t="str">
        <f>일위대가_목록!B44</f>
        <v>220V 2회로</v>
      </c>
      <c r="C61" s="9">
        <v>0</v>
      </c>
      <c r="D61" s="8" t="s">
        <v>153</v>
      </c>
      <c r="E61" s="9">
        <f t="shared" si="11"/>
        <v>26867</v>
      </c>
      <c r="F61" s="9">
        <f t="shared" si="12"/>
        <v>0</v>
      </c>
      <c r="G61" s="9">
        <f>일위대가_목록!F44</f>
        <v>3617</v>
      </c>
      <c r="H61" s="9">
        <f t="shared" si="13"/>
        <v>0</v>
      </c>
      <c r="I61" s="9">
        <f>일위대가_목록!H44</f>
        <v>23250</v>
      </c>
      <c r="J61" s="9">
        <f t="shared" si="14"/>
        <v>0</v>
      </c>
      <c r="K61" s="9">
        <f>일위대가_목록!J44</f>
        <v>0</v>
      </c>
      <c r="L61" s="9">
        <f t="shared" si="15"/>
        <v>0</v>
      </c>
      <c r="M61" s="139" t="str">
        <f>일위대가_목록!K44</f>
        <v>제   40호표</v>
      </c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21" customHeight="1">
      <c r="A62" s="138" t="str">
        <f>일위대가_목록!A45</f>
        <v>릴레이 신설</v>
      </c>
      <c r="B62" s="63" t="str">
        <f>일위대가_목록!B45</f>
        <v>소켓포함</v>
      </c>
      <c r="C62" s="9">
        <v>0</v>
      </c>
      <c r="D62" s="8" t="s">
        <v>153</v>
      </c>
      <c r="E62" s="9">
        <f t="shared" si="11"/>
        <v>90489</v>
      </c>
      <c r="F62" s="9">
        <f t="shared" si="12"/>
        <v>0</v>
      </c>
      <c r="G62" s="9">
        <f>일위대가_목록!F45</f>
        <v>3500</v>
      </c>
      <c r="H62" s="9">
        <f t="shared" si="13"/>
        <v>0</v>
      </c>
      <c r="I62" s="9">
        <f>일위대가_목록!H45</f>
        <v>86989</v>
      </c>
      <c r="J62" s="9">
        <f t="shared" si="14"/>
        <v>0</v>
      </c>
      <c r="K62" s="9">
        <f>일위대가_목록!J45</f>
        <v>0</v>
      </c>
      <c r="L62" s="9">
        <f t="shared" si="15"/>
        <v>0</v>
      </c>
      <c r="M62" s="139" t="str">
        <f>일위대가_목록!K45</f>
        <v>제   41호표</v>
      </c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21" customHeight="1">
      <c r="A63" s="138" t="str">
        <f>일위대가_목록!A46</f>
        <v>전자식자동점멸기 신설</v>
      </c>
      <c r="B63" s="63" t="str">
        <f>일위대가_목록!B46</f>
        <v>일몰,일출</v>
      </c>
      <c r="C63" s="9">
        <v>1</v>
      </c>
      <c r="D63" s="8" t="s">
        <v>153</v>
      </c>
      <c r="E63" s="9">
        <f t="shared" si="11"/>
        <v>630443</v>
      </c>
      <c r="F63" s="9">
        <f t="shared" si="12"/>
        <v>630443</v>
      </c>
      <c r="G63" s="9">
        <f>일위대가_목록!F46</f>
        <v>573000</v>
      </c>
      <c r="H63" s="9">
        <f t="shared" si="13"/>
        <v>573000</v>
      </c>
      <c r="I63" s="9">
        <f>일위대가_목록!H46</f>
        <v>57443</v>
      </c>
      <c r="J63" s="9">
        <f t="shared" si="14"/>
        <v>57443</v>
      </c>
      <c r="K63" s="9">
        <f>일위대가_목록!J46</f>
        <v>0</v>
      </c>
      <c r="L63" s="9">
        <f t="shared" si="15"/>
        <v>0</v>
      </c>
      <c r="M63" s="139" t="str">
        <f>일위대가_목록!K46</f>
        <v>제   42호표</v>
      </c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21" customHeight="1">
      <c r="A64" s="138" t="str">
        <f>일위대가_목록!A47</f>
        <v>재실감지센서 교체</v>
      </c>
      <c r="B64" s="63" t="str">
        <f>일위대가_목록!B47</f>
        <v>멀티센서(인지센서)</v>
      </c>
      <c r="C64" s="9">
        <v>5</v>
      </c>
      <c r="D64" s="8" t="s">
        <v>153</v>
      </c>
      <c r="E64" s="9">
        <f t="shared" si="11"/>
        <v>96120</v>
      </c>
      <c r="F64" s="9">
        <f t="shared" si="12"/>
        <v>480600</v>
      </c>
      <c r="G64" s="9">
        <f>일위대가_목록!F47</f>
        <v>25000</v>
      </c>
      <c r="H64" s="9">
        <f t="shared" si="13"/>
        <v>125000</v>
      </c>
      <c r="I64" s="9">
        <f>일위대가_목록!H47</f>
        <v>71120</v>
      </c>
      <c r="J64" s="9">
        <f t="shared" si="14"/>
        <v>355600</v>
      </c>
      <c r="K64" s="9">
        <f>일위대가_목록!J47</f>
        <v>0</v>
      </c>
      <c r="L64" s="9">
        <f t="shared" si="15"/>
        <v>0</v>
      </c>
      <c r="M64" s="139" t="str">
        <f>일위대가_목록!K47</f>
        <v>제   43호표</v>
      </c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21" customHeight="1">
      <c r="A65" s="138" t="str">
        <f>일위대가_목록!A48</f>
        <v>방수형 접속함 신설</v>
      </c>
      <c r="B65" s="63" t="str">
        <f>일위대가_목록!B48</f>
        <v>누전차단기 내장</v>
      </c>
      <c r="C65" s="9">
        <v>1</v>
      </c>
      <c r="D65" s="8" t="s">
        <v>153</v>
      </c>
      <c r="E65" s="9">
        <f t="shared" si="11"/>
        <v>84780</v>
      </c>
      <c r="F65" s="9">
        <f t="shared" si="12"/>
        <v>84780</v>
      </c>
      <c r="G65" s="9">
        <f>일위대가_목록!F48</f>
        <v>48400</v>
      </c>
      <c r="H65" s="9">
        <f t="shared" si="13"/>
        <v>48400</v>
      </c>
      <c r="I65" s="9">
        <f>일위대가_목록!H48</f>
        <v>36380</v>
      </c>
      <c r="J65" s="9">
        <f t="shared" si="14"/>
        <v>36380</v>
      </c>
      <c r="K65" s="9">
        <f>일위대가_목록!J48</f>
        <v>0</v>
      </c>
      <c r="L65" s="9">
        <f t="shared" si="15"/>
        <v>0</v>
      </c>
      <c r="M65" s="139" t="str">
        <f>일위대가_목록!K48</f>
        <v>제   44호표</v>
      </c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21" customHeight="1">
      <c r="A66" s="138" t="str">
        <f>일위대가_목록!A49</f>
        <v>케이블절연측정</v>
      </c>
      <c r="B66" s="63" t="str">
        <f>일위대가_목록!B49</f>
        <v>1φ2w</v>
      </c>
      <c r="C66" s="9">
        <v>3</v>
      </c>
      <c r="D66" s="8" t="s">
        <v>219</v>
      </c>
      <c r="E66" s="9">
        <f t="shared" si="11"/>
        <v>9346</v>
      </c>
      <c r="F66" s="9">
        <f t="shared" si="12"/>
        <v>28038</v>
      </c>
      <c r="G66" s="9">
        <f>일위대가_목록!F49</f>
        <v>0</v>
      </c>
      <c r="H66" s="9">
        <f t="shared" si="13"/>
        <v>0</v>
      </c>
      <c r="I66" s="9">
        <f>일위대가_목록!H49</f>
        <v>9346</v>
      </c>
      <c r="J66" s="9">
        <f t="shared" si="14"/>
        <v>28038</v>
      </c>
      <c r="K66" s="9">
        <f>일위대가_목록!J49</f>
        <v>0</v>
      </c>
      <c r="L66" s="9">
        <f t="shared" si="15"/>
        <v>0</v>
      </c>
      <c r="M66" s="139" t="str">
        <f>일위대가_목록!K49</f>
        <v>제   45호표</v>
      </c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1" customHeight="1">
      <c r="A67" s="138" t="str">
        <f>일위대가_목록!A50</f>
        <v>접지저항측정</v>
      </c>
      <c r="B67" s="63" t="str">
        <f>일위대가_목록!B50</f>
        <v/>
      </c>
      <c r="C67" s="9">
        <v>3</v>
      </c>
      <c r="D67" s="8" t="s">
        <v>219</v>
      </c>
      <c r="E67" s="9">
        <f t="shared" si="11"/>
        <v>33053</v>
      </c>
      <c r="F67" s="9">
        <f t="shared" si="12"/>
        <v>99159</v>
      </c>
      <c r="G67" s="9">
        <f>일위대가_목록!F50</f>
        <v>0</v>
      </c>
      <c r="H67" s="9">
        <f t="shared" si="13"/>
        <v>0</v>
      </c>
      <c r="I67" s="9">
        <f>일위대가_목록!H50</f>
        <v>33053</v>
      </c>
      <c r="J67" s="9">
        <f t="shared" si="14"/>
        <v>99159</v>
      </c>
      <c r="K67" s="9">
        <f>일위대가_목록!J50</f>
        <v>0</v>
      </c>
      <c r="L67" s="9">
        <f t="shared" si="15"/>
        <v>0</v>
      </c>
      <c r="M67" s="139" t="str">
        <f>일위대가_목록!K50</f>
        <v>제   46호표</v>
      </c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21" customHeight="1">
      <c r="A68" s="138" t="str">
        <f>일위대가_목록!A51</f>
        <v>안정기함커버</v>
      </c>
      <c r="B68" s="63" t="str">
        <f>일위대가_목록!B51</f>
        <v>주철,스테인레스</v>
      </c>
      <c r="C68" s="9">
        <v>10</v>
      </c>
      <c r="D68" s="8" t="s">
        <v>514</v>
      </c>
      <c r="E68" s="9">
        <f t="shared" si="11"/>
        <v>26206</v>
      </c>
      <c r="F68" s="9">
        <f t="shared" si="12"/>
        <v>262060</v>
      </c>
      <c r="G68" s="9">
        <f>일위대가_목록!F51</f>
        <v>18000</v>
      </c>
      <c r="H68" s="9">
        <f t="shared" si="13"/>
        <v>180000</v>
      </c>
      <c r="I68" s="9">
        <f>일위대가_목록!H51</f>
        <v>8206</v>
      </c>
      <c r="J68" s="9">
        <f t="shared" si="14"/>
        <v>82060</v>
      </c>
      <c r="K68" s="9">
        <f>일위대가_목록!J51</f>
        <v>0</v>
      </c>
      <c r="L68" s="9">
        <f t="shared" si="15"/>
        <v>0</v>
      </c>
      <c r="M68" s="139" t="str">
        <f>일위대가_목록!K51</f>
        <v>제   47호표</v>
      </c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21" customHeight="1">
      <c r="A69" s="138" t="str">
        <f>일위대가_목록!A52</f>
        <v>모갈(소켓)교체</v>
      </c>
      <c r="B69" s="63" t="str">
        <f>일위대가_목록!B52</f>
        <v>소</v>
      </c>
      <c r="C69" s="9">
        <v>0</v>
      </c>
      <c r="D69" s="8" t="s">
        <v>389</v>
      </c>
      <c r="E69" s="9">
        <f t="shared" si="11"/>
        <v>21273</v>
      </c>
      <c r="F69" s="9">
        <f t="shared" si="12"/>
        <v>0</v>
      </c>
      <c r="G69" s="9">
        <f>일위대가_목록!F52</f>
        <v>1360</v>
      </c>
      <c r="H69" s="9">
        <f t="shared" si="13"/>
        <v>0</v>
      </c>
      <c r="I69" s="9">
        <f>일위대가_목록!H52</f>
        <v>19913</v>
      </c>
      <c r="J69" s="9">
        <f t="shared" si="14"/>
        <v>0</v>
      </c>
      <c r="K69" s="9">
        <f>일위대가_목록!J52</f>
        <v>0</v>
      </c>
      <c r="L69" s="9">
        <f t="shared" si="15"/>
        <v>0</v>
      </c>
      <c r="M69" s="139" t="str">
        <f>일위대가_목록!K52</f>
        <v>제   48호표</v>
      </c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21" customHeight="1">
      <c r="A70" s="138" t="str">
        <f>일위대가_목록!A53</f>
        <v>볼라드 조명 인력시공</v>
      </c>
      <c r="B70" s="63" t="str">
        <f>일위대가_목록!B53</f>
        <v>자재지급</v>
      </c>
      <c r="C70" s="9">
        <v>0</v>
      </c>
      <c r="D70" s="8" t="s">
        <v>132</v>
      </c>
      <c r="E70" s="9">
        <f t="shared" si="11"/>
        <v>73855</v>
      </c>
      <c r="F70" s="9">
        <f t="shared" si="12"/>
        <v>0</v>
      </c>
      <c r="G70" s="9">
        <f>일위대가_목록!F53</f>
        <v>0</v>
      </c>
      <c r="H70" s="9">
        <f t="shared" si="13"/>
        <v>0</v>
      </c>
      <c r="I70" s="9">
        <f>일위대가_목록!H53</f>
        <v>73855</v>
      </c>
      <c r="J70" s="9">
        <f t="shared" si="14"/>
        <v>0</v>
      </c>
      <c r="K70" s="9">
        <f>일위대가_목록!J53</f>
        <v>0</v>
      </c>
      <c r="L70" s="9">
        <f t="shared" si="15"/>
        <v>0</v>
      </c>
      <c r="M70" s="139" t="str">
        <f>일위대가_목록!K53</f>
        <v>제   49호표</v>
      </c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21" customHeight="1">
      <c r="A71" s="138" t="str">
        <f>일위대가_목록!A54</f>
        <v>볼라드 조명 인력시공</v>
      </c>
      <c r="B71" s="63" t="str">
        <f>일위대가_목록!B54</f>
        <v>자재포함</v>
      </c>
      <c r="C71" s="9">
        <v>0</v>
      </c>
      <c r="D71" s="8" t="s">
        <v>139</v>
      </c>
      <c r="E71" s="9">
        <f t="shared" si="11"/>
        <v>523855</v>
      </c>
      <c r="F71" s="9">
        <f t="shared" si="12"/>
        <v>0</v>
      </c>
      <c r="G71" s="9">
        <f>일위대가_목록!F54</f>
        <v>450000</v>
      </c>
      <c r="H71" s="9">
        <f t="shared" si="13"/>
        <v>0</v>
      </c>
      <c r="I71" s="9">
        <f>일위대가_목록!H54</f>
        <v>73855</v>
      </c>
      <c r="J71" s="9">
        <f t="shared" si="14"/>
        <v>0</v>
      </c>
      <c r="K71" s="9">
        <f>일위대가_목록!J54</f>
        <v>0</v>
      </c>
      <c r="L71" s="9">
        <f t="shared" si="15"/>
        <v>0</v>
      </c>
      <c r="M71" s="139" t="str">
        <f>일위대가_목록!K54</f>
        <v>제   50호표</v>
      </c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21" customHeight="1">
      <c r="A72" s="138" t="str">
        <f>일위대가_목록!A55</f>
        <v>원격제어반 신설</v>
      </c>
      <c r="B72" s="63" t="str">
        <f>일위대가_목록!B55</f>
        <v xml:space="preserve">자재지급 </v>
      </c>
      <c r="C72" s="9">
        <v>0</v>
      </c>
      <c r="D72" s="8" t="s">
        <v>153</v>
      </c>
      <c r="E72" s="9">
        <f t="shared" si="11"/>
        <v>235243</v>
      </c>
      <c r="F72" s="9">
        <f t="shared" si="12"/>
        <v>0</v>
      </c>
      <c r="G72" s="9">
        <f>일위대가_목록!F55</f>
        <v>0</v>
      </c>
      <c r="H72" s="9">
        <f t="shared" si="13"/>
        <v>0</v>
      </c>
      <c r="I72" s="9">
        <f>일위대가_목록!H55</f>
        <v>235243</v>
      </c>
      <c r="J72" s="9">
        <f t="shared" si="14"/>
        <v>0</v>
      </c>
      <c r="K72" s="9">
        <f>일위대가_목록!J55</f>
        <v>0</v>
      </c>
      <c r="L72" s="9">
        <f t="shared" si="15"/>
        <v>0</v>
      </c>
      <c r="M72" s="139" t="str">
        <f>일위대가_목록!K55</f>
        <v>제   51호표</v>
      </c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21" customHeight="1">
      <c r="A73" s="138" t="str">
        <f>일위대가_목록!A56</f>
        <v>공원등 표찰</v>
      </c>
      <c r="B73" s="63" t="str">
        <f>일위대가_목록!B56</f>
        <v>STS밴드식</v>
      </c>
      <c r="C73" s="9">
        <v>0</v>
      </c>
      <c r="D73" s="8" t="s">
        <v>142</v>
      </c>
      <c r="E73" s="9">
        <f t="shared" si="11"/>
        <v>21630</v>
      </c>
      <c r="F73" s="9">
        <f t="shared" si="12"/>
        <v>0</v>
      </c>
      <c r="G73" s="9">
        <f>일위대가_목록!F56</f>
        <v>10000</v>
      </c>
      <c r="H73" s="9">
        <f t="shared" si="13"/>
        <v>0</v>
      </c>
      <c r="I73" s="9">
        <f>일위대가_목록!H56</f>
        <v>11630</v>
      </c>
      <c r="J73" s="9">
        <f t="shared" si="14"/>
        <v>0</v>
      </c>
      <c r="K73" s="9">
        <f>일위대가_목록!J56</f>
        <v>0</v>
      </c>
      <c r="L73" s="9">
        <f t="shared" si="15"/>
        <v>0</v>
      </c>
      <c r="M73" s="139" t="str">
        <f>일위대가_목록!K56</f>
        <v>제   52호표</v>
      </c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21" customHeight="1">
      <c r="A74" s="138" t="str">
        <f>일위대가_목록!A57</f>
        <v>전열기기 설치</v>
      </c>
      <c r="B74" s="63" t="str">
        <f>일위대가_목록!B57</f>
        <v>3KW이하</v>
      </c>
      <c r="C74" s="9">
        <v>2</v>
      </c>
      <c r="D74" s="8" t="s">
        <v>153</v>
      </c>
      <c r="E74" s="9">
        <f t="shared" si="11"/>
        <v>109415</v>
      </c>
      <c r="F74" s="9">
        <f t="shared" si="12"/>
        <v>218830</v>
      </c>
      <c r="G74" s="9">
        <f>일위대가_목록!F57</f>
        <v>0</v>
      </c>
      <c r="H74" s="9">
        <f t="shared" si="13"/>
        <v>0</v>
      </c>
      <c r="I74" s="9">
        <f>일위대가_목록!H57</f>
        <v>109415</v>
      </c>
      <c r="J74" s="9">
        <f t="shared" si="14"/>
        <v>218830</v>
      </c>
      <c r="K74" s="9">
        <f>일위대가_목록!J57</f>
        <v>0</v>
      </c>
      <c r="L74" s="9">
        <f t="shared" si="15"/>
        <v>0</v>
      </c>
      <c r="M74" s="139" t="str">
        <f>일위대가_목록!K57</f>
        <v>제   53호표</v>
      </c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21" customHeight="1">
      <c r="A75" s="138" t="str">
        <f>일위대가_목록!A58</f>
        <v>환풍기(벽면)설치</v>
      </c>
      <c r="B75" s="63" t="str">
        <f>일위대가_목록!B58</f>
        <v>30cm이하</v>
      </c>
      <c r="C75" s="9">
        <v>2</v>
      </c>
      <c r="D75" s="8" t="s">
        <v>142</v>
      </c>
      <c r="E75" s="9">
        <f t="shared" si="11"/>
        <v>170898</v>
      </c>
      <c r="F75" s="9">
        <f t="shared" si="12"/>
        <v>341796</v>
      </c>
      <c r="G75" s="9">
        <f>일위대가_목록!F58</f>
        <v>39600</v>
      </c>
      <c r="H75" s="9">
        <f t="shared" si="13"/>
        <v>79200</v>
      </c>
      <c r="I75" s="9">
        <f>일위대가_목록!H58</f>
        <v>131298</v>
      </c>
      <c r="J75" s="9">
        <f t="shared" si="14"/>
        <v>262596</v>
      </c>
      <c r="K75" s="9">
        <f>일위대가_목록!J58</f>
        <v>0</v>
      </c>
      <c r="L75" s="9">
        <f t="shared" si="15"/>
        <v>0</v>
      </c>
      <c r="M75" s="139" t="str">
        <f>일위대가_목록!K58</f>
        <v>제   54호표</v>
      </c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21" customHeight="1">
      <c r="A76" s="138" t="str">
        <f>일위대가_목록!A59</f>
        <v>전극봉 설치 및 조정</v>
      </c>
      <c r="B76" s="63" t="str">
        <f>일위대가_목록!B59</f>
        <v>3P</v>
      </c>
      <c r="C76" s="9">
        <v>0</v>
      </c>
      <c r="D76" s="8" t="s">
        <v>153</v>
      </c>
      <c r="E76" s="9">
        <f t="shared" si="11"/>
        <v>218831</v>
      </c>
      <c r="F76" s="9">
        <f t="shared" si="12"/>
        <v>0</v>
      </c>
      <c r="G76" s="9">
        <f>일위대가_목록!F59</f>
        <v>0</v>
      </c>
      <c r="H76" s="9">
        <f t="shared" si="13"/>
        <v>0</v>
      </c>
      <c r="I76" s="9">
        <f>일위대가_목록!H59</f>
        <v>218831</v>
      </c>
      <c r="J76" s="9">
        <f t="shared" si="14"/>
        <v>0</v>
      </c>
      <c r="K76" s="9">
        <f>일위대가_목록!J59</f>
        <v>0</v>
      </c>
      <c r="L76" s="9">
        <f t="shared" si="15"/>
        <v>0</v>
      </c>
      <c r="M76" s="139" t="str">
        <f>일위대가_목록!K59</f>
        <v>제   55호표</v>
      </c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21" customHeight="1">
      <c r="A77" s="138" t="str">
        <f>일위대가_목록!A60</f>
        <v>원격제어기 교체</v>
      </c>
      <c r="B77" s="63" t="str">
        <f>일위대가_목록!B60</f>
        <v>자재지급</v>
      </c>
      <c r="C77" s="9">
        <v>0</v>
      </c>
      <c r="D77" s="8" t="s">
        <v>153</v>
      </c>
      <c r="E77" s="9">
        <f t="shared" si="11"/>
        <v>27080</v>
      </c>
      <c r="F77" s="9">
        <f t="shared" si="12"/>
        <v>0</v>
      </c>
      <c r="G77" s="9">
        <f>일위대가_목록!F60</f>
        <v>0</v>
      </c>
      <c r="H77" s="9">
        <f t="shared" si="13"/>
        <v>0</v>
      </c>
      <c r="I77" s="9">
        <f>일위대가_목록!H60</f>
        <v>27080</v>
      </c>
      <c r="J77" s="9">
        <f t="shared" si="14"/>
        <v>0</v>
      </c>
      <c r="K77" s="9">
        <f>일위대가_목록!J60</f>
        <v>0</v>
      </c>
      <c r="L77" s="9">
        <f t="shared" si="15"/>
        <v>0</v>
      </c>
      <c r="M77" s="139" t="str">
        <f>일위대가_목록!K60</f>
        <v>제   56호표</v>
      </c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21" customHeight="1">
      <c r="A78" s="138" t="str">
        <f>일위대가_목록!A61</f>
        <v>합성수지 전기함 신설</v>
      </c>
      <c r="B78" s="63" t="str">
        <f>일위대가_목록!B61</f>
        <v>400*400*300</v>
      </c>
      <c r="C78" s="9">
        <v>0</v>
      </c>
      <c r="D78" s="8" t="s">
        <v>159</v>
      </c>
      <c r="E78" s="9">
        <f t="shared" si="11"/>
        <v>120468</v>
      </c>
      <c r="F78" s="9">
        <f t="shared" si="12"/>
        <v>0</v>
      </c>
      <c r="G78" s="9">
        <f>일위대가_목록!F61</f>
        <v>24730</v>
      </c>
      <c r="H78" s="9">
        <f t="shared" si="13"/>
        <v>0</v>
      </c>
      <c r="I78" s="9">
        <f>일위대가_목록!H61</f>
        <v>95738</v>
      </c>
      <c r="J78" s="9">
        <f t="shared" si="14"/>
        <v>0</v>
      </c>
      <c r="K78" s="9">
        <f>일위대가_목록!J61</f>
        <v>0</v>
      </c>
      <c r="L78" s="9">
        <f t="shared" si="15"/>
        <v>0</v>
      </c>
      <c r="M78" s="139" t="str">
        <f>일위대가_목록!K61</f>
        <v>제   57호표</v>
      </c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1" customHeight="1">
      <c r="A79" s="138" t="str">
        <f>일위대가_목록!A62</f>
        <v>전기설비 응급복구</v>
      </c>
      <c r="B79" s="63" t="str">
        <f>일위대가_목록!B62</f>
        <v>1톤더블캡(주간)</v>
      </c>
      <c r="C79" s="9">
        <v>50</v>
      </c>
      <c r="D79" s="8" t="s">
        <v>391</v>
      </c>
      <c r="E79" s="9">
        <f t="shared" si="11"/>
        <v>77730</v>
      </c>
      <c r="F79" s="9">
        <f t="shared" si="12"/>
        <v>3886500</v>
      </c>
      <c r="G79" s="9">
        <f>일위대가_목록!F62</f>
        <v>3870</v>
      </c>
      <c r="H79" s="9">
        <f t="shared" si="13"/>
        <v>193500</v>
      </c>
      <c r="I79" s="9">
        <f>일위대가_목록!H62</f>
        <v>70838</v>
      </c>
      <c r="J79" s="9">
        <f t="shared" si="14"/>
        <v>3541900</v>
      </c>
      <c r="K79" s="9">
        <f>일위대가_목록!J62</f>
        <v>3022</v>
      </c>
      <c r="L79" s="9">
        <f t="shared" si="15"/>
        <v>151100</v>
      </c>
      <c r="M79" s="139" t="str">
        <f>일위대가_목록!K62</f>
        <v>제   58호표</v>
      </c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21" customHeight="1">
      <c r="A80" s="138" t="str">
        <f>일위대가_목록!A63</f>
        <v>보안등 누전회로탐사</v>
      </c>
      <c r="B80" s="63" t="str">
        <f>일위대가_목록!B63</f>
        <v>탐지장비 사용</v>
      </c>
      <c r="C80" s="9">
        <v>5</v>
      </c>
      <c r="D80" s="8" t="s">
        <v>219</v>
      </c>
      <c r="E80" s="9">
        <f t="shared" si="11"/>
        <v>100159</v>
      </c>
      <c r="F80" s="9">
        <f t="shared" si="12"/>
        <v>500795</v>
      </c>
      <c r="G80" s="9">
        <f>일위대가_목록!F63</f>
        <v>0</v>
      </c>
      <c r="H80" s="9">
        <f t="shared" si="13"/>
        <v>0</v>
      </c>
      <c r="I80" s="9">
        <f>일위대가_목록!H63</f>
        <v>100159</v>
      </c>
      <c r="J80" s="9">
        <f t="shared" si="14"/>
        <v>500795</v>
      </c>
      <c r="K80" s="9">
        <f>일위대가_목록!J63</f>
        <v>0</v>
      </c>
      <c r="L80" s="9">
        <f t="shared" si="15"/>
        <v>0</v>
      </c>
      <c r="M80" s="139" t="str">
        <f>일위대가_목록!K63</f>
        <v>제   59호표</v>
      </c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1" customHeight="1">
      <c r="A81" s="138" t="str">
        <f>일위대가_목록!A64</f>
        <v>배관용 구멍뚫기</v>
      </c>
      <c r="B81" s="63" t="str">
        <f>일위대가_목록!B64</f>
        <v>두께15mm</v>
      </c>
      <c r="C81" s="9">
        <v>0</v>
      </c>
      <c r="D81" s="8" t="s">
        <v>153</v>
      </c>
      <c r="E81" s="9">
        <f t="shared" si="11"/>
        <v>29183</v>
      </c>
      <c r="F81" s="9">
        <f t="shared" si="12"/>
        <v>0</v>
      </c>
      <c r="G81" s="9">
        <f>일위대가_목록!F64</f>
        <v>0</v>
      </c>
      <c r="H81" s="9">
        <f t="shared" si="13"/>
        <v>0</v>
      </c>
      <c r="I81" s="9">
        <f>일위대가_목록!H64</f>
        <v>29183</v>
      </c>
      <c r="J81" s="9">
        <f t="shared" si="14"/>
        <v>0</v>
      </c>
      <c r="K81" s="9">
        <f>일위대가_목록!J64</f>
        <v>0</v>
      </c>
      <c r="L81" s="9">
        <f t="shared" si="15"/>
        <v>0</v>
      </c>
      <c r="M81" s="139" t="str">
        <f>일위대가_목록!K64</f>
        <v>제   60호표</v>
      </c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21" customHeight="1">
      <c r="A82" s="138" t="str">
        <f>일위대가_목록!A65</f>
        <v>접지동봉 매설</v>
      </c>
      <c r="B82" s="63" t="str">
        <f>일위대가_목록!B65</f>
        <v>14*1000㎜-1본</v>
      </c>
      <c r="C82" s="9">
        <v>0</v>
      </c>
      <c r="D82" s="8" t="s">
        <v>153</v>
      </c>
      <c r="E82" s="9">
        <f t="shared" si="11"/>
        <v>51771</v>
      </c>
      <c r="F82" s="9">
        <f t="shared" si="12"/>
        <v>0</v>
      </c>
      <c r="G82" s="9">
        <f>일위대가_목록!F65</f>
        <v>8000</v>
      </c>
      <c r="H82" s="9">
        <f t="shared" si="13"/>
        <v>0</v>
      </c>
      <c r="I82" s="9">
        <f>일위대가_목록!H65</f>
        <v>43771</v>
      </c>
      <c r="J82" s="9">
        <f t="shared" si="14"/>
        <v>0</v>
      </c>
      <c r="K82" s="9">
        <f>일위대가_목록!J65</f>
        <v>0</v>
      </c>
      <c r="L82" s="9">
        <f t="shared" si="15"/>
        <v>0</v>
      </c>
      <c r="M82" s="139" t="str">
        <f>일위대가_목록!K65</f>
        <v>제   61호표</v>
      </c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21" customHeight="1">
      <c r="A83" s="138" t="str">
        <f>일위대가_목록!A66</f>
        <v>접지동봉 매설</v>
      </c>
      <c r="B83" s="63" t="str">
        <f>일위대가_목록!B66</f>
        <v>14*1000㎜-3본</v>
      </c>
      <c r="C83" s="9">
        <v>0</v>
      </c>
      <c r="D83" s="8" t="s">
        <v>153</v>
      </c>
      <c r="E83" s="9">
        <f t="shared" si="11"/>
        <v>123856</v>
      </c>
      <c r="F83" s="9">
        <f t="shared" si="12"/>
        <v>0</v>
      </c>
      <c r="G83" s="9">
        <f>일위대가_목록!F66</f>
        <v>24000</v>
      </c>
      <c r="H83" s="9">
        <f t="shared" si="13"/>
        <v>0</v>
      </c>
      <c r="I83" s="9">
        <f>일위대가_목록!H66</f>
        <v>99856</v>
      </c>
      <c r="J83" s="9">
        <f t="shared" si="14"/>
        <v>0</v>
      </c>
      <c r="K83" s="9">
        <f>일위대가_목록!J66</f>
        <v>0</v>
      </c>
      <c r="L83" s="9">
        <f t="shared" si="15"/>
        <v>0</v>
      </c>
      <c r="M83" s="139" t="str">
        <f>일위대가_목록!K66</f>
        <v>제   62호표</v>
      </c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21" customHeight="1">
      <c r="A84" s="138" t="str">
        <f>일위대가_목록!A67</f>
        <v>핸드홀 신설</v>
      </c>
      <c r="B84" s="63" t="str">
        <f>일위대가_목록!B67</f>
        <v>600*600*600</v>
      </c>
      <c r="C84" s="9">
        <v>0</v>
      </c>
      <c r="D84" s="8" t="s">
        <v>142</v>
      </c>
      <c r="E84" s="9">
        <f t="shared" si="11"/>
        <v>443854</v>
      </c>
      <c r="F84" s="9">
        <f t="shared" si="12"/>
        <v>0</v>
      </c>
      <c r="G84" s="9">
        <f>일위대가_목록!F67</f>
        <v>110191</v>
      </c>
      <c r="H84" s="9">
        <f t="shared" si="13"/>
        <v>0</v>
      </c>
      <c r="I84" s="9">
        <f>일위대가_목록!H67</f>
        <v>333529</v>
      </c>
      <c r="J84" s="9">
        <f t="shared" si="14"/>
        <v>0</v>
      </c>
      <c r="K84" s="9">
        <f>일위대가_목록!J67</f>
        <v>134</v>
      </c>
      <c r="L84" s="9">
        <f t="shared" si="15"/>
        <v>0</v>
      </c>
      <c r="M84" s="139" t="str">
        <f>일위대가_목록!K67</f>
        <v>제   63호표</v>
      </c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21" customHeight="1">
      <c r="A85" s="138"/>
      <c r="B85" s="63"/>
      <c r="C85" s="9"/>
      <c r="D85" s="8"/>
      <c r="E85" s="9"/>
      <c r="F85" s="9"/>
      <c r="G85" s="9"/>
      <c r="H85" s="9"/>
      <c r="I85" s="9"/>
      <c r="J85" s="9"/>
      <c r="K85" s="9"/>
      <c r="L85" s="9"/>
      <c r="M85" s="139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21" customHeight="1">
      <c r="A86" s="138"/>
      <c r="B86" s="63"/>
      <c r="C86" s="9"/>
      <c r="D86" s="8"/>
      <c r="E86" s="9"/>
      <c r="F86" s="9"/>
      <c r="G86" s="9"/>
      <c r="H86" s="9"/>
      <c r="I86" s="9"/>
      <c r="J86" s="9"/>
      <c r="K86" s="9"/>
      <c r="L86" s="9"/>
      <c r="M86" s="139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21" customHeight="1">
      <c r="A87" s="138"/>
      <c r="B87" s="63"/>
      <c r="C87" s="9"/>
      <c r="D87" s="8"/>
      <c r="E87" s="9"/>
      <c r="F87" s="9"/>
      <c r="G87" s="9"/>
      <c r="H87" s="9"/>
      <c r="I87" s="9"/>
      <c r="J87" s="9"/>
      <c r="K87" s="9"/>
      <c r="L87" s="9"/>
      <c r="M87" s="139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21" customHeight="1">
      <c r="A88" s="138"/>
      <c r="B88" s="63"/>
      <c r="C88" s="9"/>
      <c r="D88" s="8"/>
      <c r="E88" s="9"/>
      <c r="F88" s="9"/>
      <c r="G88" s="9"/>
      <c r="H88" s="9"/>
      <c r="I88" s="9"/>
      <c r="J88" s="9"/>
      <c r="K88" s="9"/>
      <c r="L88" s="9"/>
      <c r="M88" s="139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21" customHeight="1">
      <c r="A89" s="138"/>
      <c r="B89" s="63"/>
      <c r="C89" s="9"/>
      <c r="D89" s="8"/>
      <c r="E89" s="9"/>
      <c r="F89" s="9"/>
      <c r="G89" s="9"/>
      <c r="H89" s="9"/>
      <c r="I89" s="9"/>
      <c r="J89" s="9"/>
      <c r="K89" s="9"/>
      <c r="L89" s="9"/>
      <c r="M89" s="139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21" customHeight="1">
      <c r="A90" s="138"/>
      <c r="B90" s="63"/>
      <c r="C90" s="9"/>
      <c r="D90" s="8"/>
      <c r="E90" s="9"/>
      <c r="F90" s="9"/>
      <c r="G90" s="9"/>
      <c r="H90" s="9"/>
      <c r="I90" s="9"/>
      <c r="J90" s="9"/>
      <c r="K90" s="9"/>
      <c r="L90" s="9"/>
      <c r="M90" s="139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21" customHeight="1">
      <c r="A91" s="138"/>
      <c r="B91" s="63"/>
      <c r="C91" s="9"/>
      <c r="D91" s="8"/>
      <c r="E91" s="9"/>
      <c r="F91" s="9"/>
      <c r="G91" s="9"/>
      <c r="H91" s="9"/>
      <c r="I91" s="9"/>
      <c r="J91" s="9"/>
      <c r="K91" s="9"/>
      <c r="L91" s="9"/>
      <c r="M91" s="139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138"/>
      <c r="B92" s="63"/>
      <c r="C92" s="9"/>
      <c r="D92" s="8"/>
      <c r="E92" s="9"/>
      <c r="F92" s="9"/>
      <c r="G92" s="9"/>
      <c r="H92" s="9"/>
      <c r="I92" s="9"/>
      <c r="J92" s="9"/>
      <c r="K92" s="9"/>
      <c r="L92" s="9"/>
      <c r="M92" s="14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138"/>
      <c r="B93" s="63"/>
      <c r="C93" s="9"/>
      <c r="D93" s="8"/>
      <c r="E93" s="9"/>
      <c r="F93" s="9"/>
      <c r="G93" s="9"/>
      <c r="H93" s="9"/>
      <c r="I93" s="9"/>
      <c r="J93" s="9"/>
      <c r="K93" s="9"/>
      <c r="L93" s="9"/>
      <c r="M93" s="14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138"/>
      <c r="B94" s="63"/>
      <c r="C94" s="9"/>
      <c r="D94" s="8"/>
      <c r="E94" s="9"/>
      <c r="F94" s="9"/>
      <c r="G94" s="9"/>
      <c r="H94" s="9"/>
      <c r="I94" s="9"/>
      <c r="J94" s="9"/>
      <c r="K94" s="9"/>
      <c r="L94" s="9"/>
      <c r="M94" s="139"/>
    </row>
    <row r="95" spans="1:23" ht="18" customHeight="1" thickBot="1">
      <c r="A95" s="142"/>
      <c r="B95" s="143"/>
      <c r="C95" s="144"/>
      <c r="D95" s="145"/>
      <c r="E95" s="144"/>
      <c r="F95" s="144"/>
      <c r="G95" s="144"/>
      <c r="H95" s="144"/>
      <c r="I95" s="144"/>
      <c r="J95" s="144"/>
      <c r="K95" s="144"/>
      <c r="L95" s="144"/>
      <c r="M95" s="146"/>
    </row>
    <row r="96" spans="1:23" ht="18" customHeight="1">
      <c r="A96" s="58"/>
      <c r="B96" s="65"/>
      <c r="C96" s="52"/>
      <c r="D96" s="53"/>
      <c r="E96" s="52"/>
      <c r="F96" s="52"/>
      <c r="G96" s="52"/>
      <c r="H96" s="52"/>
      <c r="I96" s="52"/>
      <c r="J96" s="52"/>
      <c r="K96" s="52"/>
      <c r="L96" s="52"/>
      <c r="M96" s="53"/>
    </row>
    <row r="97" spans="1:13" ht="18" customHeight="1">
      <c r="A97" s="57"/>
      <c r="B97" s="62"/>
      <c r="C97" s="6"/>
      <c r="D97" s="7"/>
      <c r="E97" s="6"/>
      <c r="F97" s="6"/>
      <c r="G97" s="6"/>
      <c r="H97" s="6"/>
      <c r="I97" s="6"/>
      <c r="J97" s="6"/>
      <c r="K97" s="6"/>
      <c r="L97" s="6"/>
      <c r="M97" s="7"/>
    </row>
  </sheetData>
  <mergeCells count="13">
    <mergeCell ref="A28:B28"/>
    <mergeCell ref="A51:B51"/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13:B13"/>
  </mergeCells>
  <phoneticPr fontId="6" type="noConversion"/>
  <printOptions horizontalCentered="1"/>
  <pageMargins left="0.31496062992125984" right="0.19685039370078741" top="0.59055118110236227" bottom="0.35433070866141736" header="0.31496062992125984" footer="0.15748031496062992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90"/>
  <sheetViews>
    <sheetView view="pageBreakPreview" zoomScaleNormal="100" zoomScaleSheetLayoutView="100" workbookViewId="0">
      <selection activeCell="F87" sqref="F87"/>
    </sheetView>
  </sheetViews>
  <sheetFormatPr defaultRowHeight="18" customHeight="1"/>
  <cols>
    <col min="1" max="1" width="28.5703125" style="47" customWidth="1"/>
    <col min="2" max="2" width="24.28515625" style="47" customWidth="1"/>
    <col min="3" max="4" width="6.7109375" customWidth="1"/>
    <col min="5" max="6" width="16.140625" customWidth="1"/>
    <col min="7" max="7" width="16.140625" hidden="1" customWidth="1"/>
    <col min="8" max="8" width="16.140625" customWidth="1"/>
    <col min="9" max="9" width="16.140625" hidden="1" customWidth="1"/>
    <col min="10" max="10" width="16.140625" customWidth="1"/>
    <col min="11" max="11" width="11.85546875" customWidth="1"/>
  </cols>
  <sheetData>
    <row r="1" spans="1:21" ht="26.1" customHeight="1">
      <c r="A1" s="276" t="s">
        <v>284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8" customHeight="1" thickBot="1">
      <c r="A2" s="46"/>
      <c r="B2" s="46"/>
      <c r="C2" s="6"/>
      <c r="D2" s="6"/>
      <c r="E2" s="6"/>
      <c r="F2" s="6"/>
      <c r="G2" s="6"/>
      <c r="H2" s="6"/>
      <c r="I2" s="6"/>
      <c r="J2" s="6"/>
      <c r="K2" s="6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" customHeight="1">
      <c r="A3" s="285" t="s">
        <v>57</v>
      </c>
      <c r="B3" s="287" t="s">
        <v>300</v>
      </c>
      <c r="C3" s="281" t="s">
        <v>382</v>
      </c>
      <c r="D3" s="281" t="s">
        <v>313</v>
      </c>
      <c r="E3" s="281" t="s">
        <v>109</v>
      </c>
      <c r="F3" s="281" t="s">
        <v>84</v>
      </c>
      <c r="G3" s="197"/>
      <c r="H3" s="281" t="s">
        <v>218</v>
      </c>
      <c r="I3" s="197"/>
      <c r="J3" s="281" t="s">
        <v>231</v>
      </c>
      <c r="K3" s="283" t="s">
        <v>137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8" customHeight="1">
      <c r="A4" s="286"/>
      <c r="B4" s="288"/>
      <c r="C4" s="282"/>
      <c r="D4" s="282"/>
      <c r="E4" s="282"/>
      <c r="F4" s="282"/>
      <c r="G4" s="198"/>
      <c r="H4" s="282"/>
      <c r="I4" s="198"/>
      <c r="J4" s="282"/>
      <c r="K4" s="284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0.100000000000001" customHeight="1">
      <c r="A5" s="138" t="s">
        <v>319</v>
      </c>
      <c r="B5" s="196" t="s">
        <v>164</v>
      </c>
      <c r="C5" s="54" t="s">
        <v>244</v>
      </c>
      <c r="D5" s="55" t="s">
        <v>240</v>
      </c>
      <c r="E5" s="9">
        <f t="shared" ref="E5:E16" si="0">F5+H5+J5</f>
        <v>13140</v>
      </c>
      <c r="F5" s="56">
        <f>일위대가!H10</f>
        <v>381</v>
      </c>
      <c r="G5" s="56">
        <f>일위대가!I10</f>
        <v>0</v>
      </c>
      <c r="H5" s="56">
        <f>일위대가!J10</f>
        <v>12438</v>
      </c>
      <c r="I5" s="56">
        <f>일위대가!K10</f>
        <v>0</v>
      </c>
      <c r="J5" s="56">
        <f>일위대가!L10</f>
        <v>321</v>
      </c>
      <c r="K5" s="147" t="s">
        <v>126</v>
      </c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20.100000000000001" customHeight="1">
      <c r="A6" s="138" t="s">
        <v>78</v>
      </c>
      <c r="B6" s="196" t="s">
        <v>164</v>
      </c>
      <c r="C6" s="54" t="s">
        <v>244</v>
      </c>
      <c r="D6" s="55" t="s">
        <v>240</v>
      </c>
      <c r="E6" s="9">
        <f t="shared" si="0"/>
        <v>62384</v>
      </c>
      <c r="F6" s="56">
        <f>일위대가!H21</f>
        <v>8203</v>
      </c>
      <c r="G6" s="56">
        <f>일위대가!I21</f>
        <v>0</v>
      </c>
      <c r="H6" s="56">
        <f>일위대가!J21</f>
        <v>52135</v>
      </c>
      <c r="I6" s="56">
        <f>일위대가!K21</f>
        <v>0</v>
      </c>
      <c r="J6" s="56">
        <f>일위대가!L21</f>
        <v>2046</v>
      </c>
      <c r="K6" s="147" t="s">
        <v>51</v>
      </c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20.100000000000001" customHeight="1">
      <c r="A7" s="138" t="s">
        <v>77</v>
      </c>
      <c r="B7" s="196" t="s">
        <v>164</v>
      </c>
      <c r="C7" s="54" t="s">
        <v>244</v>
      </c>
      <c r="D7" s="55" t="s">
        <v>240</v>
      </c>
      <c r="E7" s="9">
        <f t="shared" si="0"/>
        <v>134292</v>
      </c>
      <c r="F7" s="56">
        <f>일위대가!H33</f>
        <v>25439</v>
      </c>
      <c r="G7" s="56">
        <f>일위대가!I33</f>
        <v>0</v>
      </c>
      <c r="H7" s="56">
        <f>일위대가!J33</f>
        <v>104457</v>
      </c>
      <c r="I7" s="56">
        <f>일위대가!K33</f>
        <v>0</v>
      </c>
      <c r="J7" s="56">
        <f>일위대가!L33</f>
        <v>4396</v>
      </c>
      <c r="K7" s="147" t="s">
        <v>30</v>
      </c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20.100000000000001" customHeight="1">
      <c r="A8" s="138" t="s">
        <v>252</v>
      </c>
      <c r="B8" s="196" t="s">
        <v>133</v>
      </c>
      <c r="C8" s="54" t="s">
        <v>244</v>
      </c>
      <c r="D8" s="55" t="s">
        <v>240</v>
      </c>
      <c r="E8" s="9">
        <f t="shared" si="0"/>
        <v>6301</v>
      </c>
      <c r="F8" s="56">
        <f>일위대가!H39</f>
        <v>1697</v>
      </c>
      <c r="G8" s="56">
        <f>일위대가!I39</f>
        <v>0</v>
      </c>
      <c r="H8" s="56">
        <f>일위대가!J39</f>
        <v>4604</v>
      </c>
      <c r="I8" s="56">
        <f>일위대가!K39</f>
        <v>0</v>
      </c>
      <c r="J8" s="56">
        <f>일위대가!L39</f>
        <v>0</v>
      </c>
      <c r="K8" s="147" t="s">
        <v>204</v>
      </c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20.100000000000001" customHeight="1">
      <c r="A9" s="138" t="s">
        <v>288</v>
      </c>
      <c r="B9" s="196" t="s">
        <v>133</v>
      </c>
      <c r="C9" s="54" t="s">
        <v>244</v>
      </c>
      <c r="D9" s="55" t="s">
        <v>240</v>
      </c>
      <c r="E9" s="9">
        <f t="shared" si="0"/>
        <v>8603</v>
      </c>
      <c r="F9" s="56">
        <f>일위대가!H43</f>
        <v>1697</v>
      </c>
      <c r="G9" s="56">
        <f>일위대가!I43</f>
        <v>0</v>
      </c>
      <c r="H9" s="56">
        <f>일위대가!J43</f>
        <v>6906</v>
      </c>
      <c r="I9" s="56">
        <f>일위대가!K43</f>
        <v>0</v>
      </c>
      <c r="J9" s="56">
        <f>일위대가!L43</f>
        <v>0</v>
      </c>
      <c r="K9" s="147" t="s">
        <v>200</v>
      </c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20.100000000000001" customHeight="1">
      <c r="A10" s="138" t="s">
        <v>252</v>
      </c>
      <c r="B10" s="196" t="s">
        <v>577</v>
      </c>
      <c r="C10" s="54" t="s">
        <v>244</v>
      </c>
      <c r="D10" s="55" t="s">
        <v>240</v>
      </c>
      <c r="E10" s="9">
        <f t="shared" si="0"/>
        <v>6909</v>
      </c>
      <c r="F10" s="56">
        <f>일위대가!H48</f>
        <v>2305</v>
      </c>
      <c r="G10" s="56">
        <f>일위대가!I48</f>
        <v>0</v>
      </c>
      <c r="H10" s="56">
        <f>일위대가!J48</f>
        <v>4604</v>
      </c>
      <c r="I10" s="56">
        <f>일위대가!K48</f>
        <v>0</v>
      </c>
      <c r="J10" s="56">
        <f>일위대가!L48</f>
        <v>0</v>
      </c>
      <c r="K10" s="147" t="s">
        <v>283</v>
      </c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20.100000000000001" customHeight="1">
      <c r="A11" s="138" t="s">
        <v>288</v>
      </c>
      <c r="B11" s="196" t="s">
        <v>267</v>
      </c>
      <c r="C11" s="54" t="s">
        <v>244</v>
      </c>
      <c r="D11" s="55" t="s">
        <v>240</v>
      </c>
      <c r="E11" s="9">
        <f t="shared" si="0"/>
        <v>9211</v>
      </c>
      <c r="F11" s="56">
        <f>일위대가!H52</f>
        <v>2305</v>
      </c>
      <c r="G11" s="56">
        <f>일위대가!I52</f>
        <v>0</v>
      </c>
      <c r="H11" s="56">
        <f>일위대가!J52</f>
        <v>6906</v>
      </c>
      <c r="I11" s="56">
        <f>일위대가!K52</f>
        <v>0</v>
      </c>
      <c r="J11" s="56">
        <f>일위대가!L52</f>
        <v>0</v>
      </c>
      <c r="K11" s="147" t="s">
        <v>535</v>
      </c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20.100000000000001" customHeight="1">
      <c r="A12" s="138" t="s">
        <v>252</v>
      </c>
      <c r="B12" s="196" t="s">
        <v>130</v>
      </c>
      <c r="C12" s="54" t="s">
        <v>244</v>
      </c>
      <c r="D12" s="55" t="s">
        <v>240</v>
      </c>
      <c r="E12" s="9">
        <f t="shared" si="0"/>
        <v>7705</v>
      </c>
      <c r="F12" s="56">
        <f>일위대가!H57</f>
        <v>3101</v>
      </c>
      <c r="G12" s="56">
        <f>일위대가!I57</f>
        <v>0</v>
      </c>
      <c r="H12" s="56">
        <f>일위대가!J57</f>
        <v>4604</v>
      </c>
      <c r="I12" s="56">
        <f>일위대가!K57</f>
        <v>0</v>
      </c>
      <c r="J12" s="56">
        <f>일위대가!L57</f>
        <v>0</v>
      </c>
      <c r="K12" s="147" t="s">
        <v>222</v>
      </c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20.100000000000001" customHeight="1">
      <c r="A13" s="138" t="s">
        <v>288</v>
      </c>
      <c r="B13" s="196" t="s">
        <v>130</v>
      </c>
      <c r="C13" s="54" t="s">
        <v>244</v>
      </c>
      <c r="D13" s="55" t="s">
        <v>240</v>
      </c>
      <c r="E13" s="9">
        <f t="shared" si="0"/>
        <v>10007</v>
      </c>
      <c r="F13" s="56">
        <f>일위대가!H61</f>
        <v>3101</v>
      </c>
      <c r="G13" s="56">
        <f>일위대가!I61</f>
        <v>0</v>
      </c>
      <c r="H13" s="56">
        <f>일위대가!J61</f>
        <v>6906</v>
      </c>
      <c r="I13" s="56">
        <f>일위대가!K61</f>
        <v>0</v>
      </c>
      <c r="J13" s="56">
        <f>일위대가!L61</f>
        <v>0</v>
      </c>
      <c r="K13" s="147" t="s">
        <v>182</v>
      </c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20.100000000000001" customHeight="1">
      <c r="A14" s="138" t="s">
        <v>464</v>
      </c>
      <c r="B14" s="196" t="s">
        <v>326</v>
      </c>
      <c r="C14" s="54" t="s">
        <v>244</v>
      </c>
      <c r="D14" s="55" t="s">
        <v>240</v>
      </c>
      <c r="E14" s="9">
        <f t="shared" si="0"/>
        <v>10464</v>
      </c>
      <c r="F14" s="56">
        <f>일위대가!H66</f>
        <v>3886</v>
      </c>
      <c r="G14" s="56" t="e">
        <f>일위대가!#REF!</f>
        <v>#REF!</v>
      </c>
      <c r="H14" s="56">
        <f>일위대가!J66</f>
        <v>6578</v>
      </c>
      <c r="I14" s="56" t="e">
        <f>일위대가!#REF!</f>
        <v>#REF!</v>
      </c>
      <c r="J14" s="56">
        <v>0</v>
      </c>
      <c r="K14" s="147" t="s">
        <v>392</v>
      </c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100000000000001" customHeight="1">
      <c r="A15" s="138" t="s">
        <v>582</v>
      </c>
      <c r="B15" s="196" t="str">
        <f>B14</f>
        <v>600V F-CV 3C 4㎟</v>
      </c>
      <c r="C15" s="54" t="s">
        <v>244</v>
      </c>
      <c r="D15" s="55" t="s">
        <v>240</v>
      </c>
      <c r="E15" s="9">
        <f>일위대가!F70</f>
        <v>13753</v>
      </c>
      <c r="F15" s="56">
        <f>일위대가!H70</f>
        <v>3886</v>
      </c>
      <c r="G15" s="56" t="e">
        <f>일위대가!#REF!</f>
        <v>#REF!</v>
      </c>
      <c r="H15" s="56">
        <f>일위대가!J70</f>
        <v>9867</v>
      </c>
      <c r="I15" s="56" t="e">
        <f>일위대가!#REF!</f>
        <v>#REF!</v>
      </c>
      <c r="J15" s="56">
        <v>0</v>
      </c>
      <c r="K15" s="147" t="s">
        <v>393</v>
      </c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20.100000000000001" customHeight="1">
      <c r="A16" s="138" t="s">
        <v>783</v>
      </c>
      <c r="B16" s="196" t="s">
        <v>784</v>
      </c>
      <c r="C16" s="54" t="s">
        <v>244</v>
      </c>
      <c r="D16" s="55" t="s">
        <v>240</v>
      </c>
      <c r="E16" s="9">
        <f t="shared" si="0"/>
        <v>7669</v>
      </c>
      <c r="F16" s="56">
        <f>일위대가!H75</f>
        <v>360</v>
      </c>
      <c r="G16" s="56">
        <f>일위대가!I75</f>
        <v>0</v>
      </c>
      <c r="H16" s="56">
        <f>일위대가!J75</f>
        <v>7309</v>
      </c>
      <c r="I16" s="56">
        <f>일위대가!K75</f>
        <v>0</v>
      </c>
      <c r="J16" s="56">
        <f>일위대가!L75</f>
        <v>0</v>
      </c>
      <c r="K16" s="147" t="s">
        <v>394</v>
      </c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20.100000000000001" customHeight="1">
      <c r="A17" s="138" t="s">
        <v>783</v>
      </c>
      <c r="B17" s="196" t="s">
        <v>785</v>
      </c>
      <c r="C17" s="54" t="s">
        <v>244</v>
      </c>
      <c r="D17" s="55" t="s">
        <v>240</v>
      </c>
      <c r="E17" s="9">
        <f t="shared" ref="E17:E24" si="1">F17+H17+J17</f>
        <v>9505</v>
      </c>
      <c r="F17" s="56">
        <f>일위대가!H80</f>
        <v>550</v>
      </c>
      <c r="G17" s="56">
        <f>일위대가!I80</f>
        <v>0</v>
      </c>
      <c r="H17" s="56">
        <f>일위대가!J80</f>
        <v>8955</v>
      </c>
      <c r="I17" s="56">
        <f>일위대가!K80</f>
        <v>0</v>
      </c>
      <c r="J17" s="56">
        <f>일위대가!L80</f>
        <v>0</v>
      </c>
      <c r="K17" s="147" t="s">
        <v>395</v>
      </c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20.100000000000001" customHeight="1">
      <c r="A18" s="138" t="s">
        <v>225</v>
      </c>
      <c r="B18" s="196" t="s">
        <v>176</v>
      </c>
      <c r="C18" s="54" t="s">
        <v>244</v>
      </c>
      <c r="D18" s="55" t="s">
        <v>240</v>
      </c>
      <c r="E18" s="9">
        <f t="shared" si="1"/>
        <v>16419</v>
      </c>
      <c r="F18" s="56">
        <f>일위대가!H83</f>
        <v>0</v>
      </c>
      <c r="G18" s="56">
        <f>일위대가!I83</f>
        <v>0</v>
      </c>
      <c r="H18" s="56">
        <f>일위대가!J83</f>
        <v>16419</v>
      </c>
      <c r="I18" s="56">
        <f>일위대가!K83</f>
        <v>0</v>
      </c>
      <c r="J18" s="56">
        <f>일위대가!L83</f>
        <v>0</v>
      </c>
      <c r="K18" s="147" t="s">
        <v>396</v>
      </c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20.100000000000001" customHeight="1">
      <c r="A19" s="138" t="s">
        <v>521</v>
      </c>
      <c r="B19" s="196" t="s">
        <v>201</v>
      </c>
      <c r="C19" s="54" t="s">
        <v>244</v>
      </c>
      <c r="D19" s="55" t="s">
        <v>240</v>
      </c>
      <c r="E19" s="9">
        <f t="shared" si="1"/>
        <v>12579</v>
      </c>
      <c r="F19" s="56">
        <f>일위대가!H87</f>
        <v>544</v>
      </c>
      <c r="G19" s="56">
        <f>일위대가!I87</f>
        <v>0</v>
      </c>
      <c r="H19" s="56">
        <f>일위대가!J87</f>
        <v>12035</v>
      </c>
      <c r="I19" s="56">
        <f>일위대가!K87</f>
        <v>0</v>
      </c>
      <c r="J19" s="56">
        <f>일위대가!L87</f>
        <v>0</v>
      </c>
      <c r="K19" s="147" t="s">
        <v>397</v>
      </c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20.100000000000001" customHeight="1">
      <c r="A20" s="138" t="s">
        <v>522</v>
      </c>
      <c r="B20" s="196" t="s">
        <v>147</v>
      </c>
      <c r="C20" s="54" t="s">
        <v>244</v>
      </c>
      <c r="D20" s="55" t="s">
        <v>240</v>
      </c>
      <c r="E20" s="9">
        <f t="shared" si="1"/>
        <v>17019</v>
      </c>
      <c r="F20" s="56">
        <f>일위대가!H92</f>
        <v>607</v>
      </c>
      <c r="G20" s="56">
        <f>일위대가!I92</f>
        <v>0</v>
      </c>
      <c r="H20" s="56">
        <f>일위대가!J92</f>
        <v>16412</v>
      </c>
      <c r="I20" s="56">
        <f>일위대가!K92</f>
        <v>0</v>
      </c>
      <c r="J20" s="56">
        <f>일위대가!L92</f>
        <v>0</v>
      </c>
      <c r="K20" s="147" t="s">
        <v>398</v>
      </c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20.100000000000001" customHeight="1">
      <c r="A21" s="138" t="s">
        <v>542</v>
      </c>
      <c r="B21" s="196" t="s">
        <v>539</v>
      </c>
      <c r="C21" s="54" t="s">
        <v>244</v>
      </c>
      <c r="D21" s="55" t="s">
        <v>132</v>
      </c>
      <c r="E21" s="9">
        <f t="shared" si="1"/>
        <v>574431</v>
      </c>
      <c r="F21" s="56">
        <f>일위대가!H95</f>
        <v>0</v>
      </c>
      <c r="G21" s="56">
        <f>일위대가!I95</f>
        <v>0</v>
      </c>
      <c r="H21" s="56">
        <f>일위대가!J95</f>
        <v>574431</v>
      </c>
      <c r="I21" s="56">
        <f>일위대가!K95</f>
        <v>0</v>
      </c>
      <c r="J21" s="56">
        <f>일위대가!L95</f>
        <v>0</v>
      </c>
      <c r="K21" s="147" t="s">
        <v>399</v>
      </c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20.100000000000001" customHeight="1">
      <c r="A22" s="138" t="s">
        <v>542</v>
      </c>
      <c r="B22" s="196" t="s">
        <v>540</v>
      </c>
      <c r="C22" s="54" t="s">
        <v>244</v>
      </c>
      <c r="D22" s="55" t="s">
        <v>132</v>
      </c>
      <c r="E22" s="9">
        <f t="shared" si="1"/>
        <v>1124431</v>
      </c>
      <c r="F22" s="56">
        <f>일위대가!H99</f>
        <v>550000</v>
      </c>
      <c r="G22" s="56">
        <f>일위대가!I99</f>
        <v>0</v>
      </c>
      <c r="H22" s="56">
        <f>일위대가!J99</f>
        <v>574431</v>
      </c>
      <c r="I22" s="56">
        <f>일위대가!K99</f>
        <v>0</v>
      </c>
      <c r="J22" s="56">
        <f>일위대가!L99</f>
        <v>0</v>
      </c>
      <c r="K22" s="147" t="s">
        <v>400</v>
      </c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20.100000000000001" customHeight="1">
      <c r="A23" s="138" t="s">
        <v>592</v>
      </c>
      <c r="B23" s="196" t="s">
        <v>539</v>
      </c>
      <c r="C23" s="54" t="s">
        <v>244</v>
      </c>
      <c r="D23" s="55" t="s">
        <v>153</v>
      </c>
      <c r="E23" s="9">
        <f t="shared" si="1"/>
        <v>148310</v>
      </c>
      <c r="F23" s="56">
        <f>일위대가!H103</f>
        <v>6607</v>
      </c>
      <c r="G23" s="56" t="e">
        <f>일위대가!#REF!</f>
        <v>#REF!</v>
      </c>
      <c r="H23" s="56">
        <f>일위대가!J103</f>
        <v>116077</v>
      </c>
      <c r="I23" s="56" t="e">
        <f>일위대가!#REF!</f>
        <v>#REF!</v>
      </c>
      <c r="J23" s="56">
        <f>일위대가!L103</f>
        <v>25626</v>
      </c>
      <c r="K23" s="147" t="s">
        <v>401</v>
      </c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20.100000000000001" customHeight="1">
      <c r="A24" s="138" t="s">
        <v>592</v>
      </c>
      <c r="B24" s="196" t="s">
        <v>540</v>
      </c>
      <c r="C24" s="54" t="s">
        <v>244</v>
      </c>
      <c r="D24" s="55" t="s">
        <v>153</v>
      </c>
      <c r="E24" s="9">
        <f t="shared" si="1"/>
        <v>698310</v>
      </c>
      <c r="F24" s="56">
        <f>일위대가!H108</f>
        <v>556607</v>
      </c>
      <c r="G24" s="56" t="e">
        <f>일위대가!#REF!</f>
        <v>#REF!</v>
      </c>
      <c r="H24" s="56">
        <f>일위대가!J108</f>
        <v>116077</v>
      </c>
      <c r="I24" s="56" t="e">
        <f>일위대가!#REF!</f>
        <v>#REF!</v>
      </c>
      <c r="J24" s="56">
        <f>일위대가!L108</f>
        <v>25626</v>
      </c>
      <c r="K24" s="147" t="s">
        <v>402</v>
      </c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20.100000000000001" customHeight="1">
      <c r="A25" s="138" t="s">
        <v>541</v>
      </c>
      <c r="B25" s="196" t="s">
        <v>539</v>
      </c>
      <c r="C25" s="54" t="s">
        <v>244</v>
      </c>
      <c r="D25" s="55" t="s">
        <v>153</v>
      </c>
      <c r="E25" s="9">
        <f t="shared" ref="E25:E37" si="2">F25+H25+J25</f>
        <v>88165</v>
      </c>
      <c r="F25" s="56">
        <f>일위대가!H112</f>
        <v>3964</v>
      </c>
      <c r="G25" s="56">
        <f>일위대가!I112</f>
        <v>0</v>
      </c>
      <c r="H25" s="56">
        <f>일위대가!J112</f>
        <v>68825</v>
      </c>
      <c r="I25" s="56">
        <f>일위대가!K112</f>
        <v>0</v>
      </c>
      <c r="J25" s="56">
        <f>일위대가!L112</f>
        <v>15376</v>
      </c>
      <c r="K25" s="147" t="s">
        <v>536</v>
      </c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20.100000000000001" customHeight="1">
      <c r="A26" s="138" t="str">
        <f>A25</f>
        <v>LED공원등 신설</v>
      </c>
      <c r="B26" s="196" t="s">
        <v>540</v>
      </c>
      <c r="C26" s="54">
        <v>1</v>
      </c>
      <c r="D26" s="55" t="str">
        <f>D25</f>
        <v>개</v>
      </c>
      <c r="E26" s="9">
        <f>일위대가!F117</f>
        <v>478165</v>
      </c>
      <c r="F26" s="56">
        <f>일위대가!H117</f>
        <v>393964</v>
      </c>
      <c r="G26" s="56"/>
      <c r="H26" s="56">
        <f>일위대가!J117</f>
        <v>68825</v>
      </c>
      <c r="I26" s="56"/>
      <c r="J26" s="56">
        <f>일위대가!L117</f>
        <v>15376</v>
      </c>
      <c r="K26" s="147" t="s">
        <v>403</v>
      </c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s="49" customFormat="1" ht="20.100000000000001" customHeight="1">
      <c r="A27" s="138" t="s">
        <v>387</v>
      </c>
      <c r="B27" s="196" t="s">
        <v>539</v>
      </c>
      <c r="C27" s="54" t="s">
        <v>244</v>
      </c>
      <c r="D27" s="55" t="s">
        <v>389</v>
      </c>
      <c r="E27" s="9">
        <f t="shared" si="2"/>
        <v>43113</v>
      </c>
      <c r="F27" s="56">
        <f>일위대가!H121</f>
        <v>3964</v>
      </c>
      <c r="G27" s="56">
        <f>일위대가!I121</f>
        <v>0</v>
      </c>
      <c r="H27" s="56">
        <f>일위대가!J121</f>
        <v>23773</v>
      </c>
      <c r="I27" s="56">
        <f>일위대가!K121</f>
        <v>0</v>
      </c>
      <c r="J27" s="56">
        <f>일위대가!L121</f>
        <v>15376</v>
      </c>
      <c r="K27" s="147" t="s">
        <v>404</v>
      </c>
      <c r="L27" s="48"/>
      <c r="M27" s="48"/>
      <c r="N27" s="48"/>
      <c r="O27" s="48"/>
      <c r="P27" s="48"/>
      <c r="Q27" s="48"/>
      <c r="R27" s="48"/>
      <c r="S27" s="48"/>
      <c r="T27" s="48"/>
      <c r="U27" s="48"/>
    </row>
    <row r="28" spans="1:21" s="49" customFormat="1" ht="20.100000000000001" customHeight="1">
      <c r="A28" s="138" t="str">
        <f>A27</f>
        <v>LED램프 교체</v>
      </c>
      <c r="B28" s="196" t="s">
        <v>540</v>
      </c>
      <c r="C28" s="54">
        <v>1</v>
      </c>
      <c r="D28" s="55" t="str">
        <f>D27</f>
        <v>개</v>
      </c>
      <c r="E28" s="9">
        <f>일위대가!F126</f>
        <v>69005</v>
      </c>
      <c r="F28" s="56">
        <f>일위대가!H126</f>
        <v>67964</v>
      </c>
      <c r="G28" s="56"/>
      <c r="H28" s="56">
        <f>일위대가!J126</f>
        <v>23773</v>
      </c>
      <c r="I28" s="56"/>
      <c r="J28" s="56">
        <f>일위대가!L126</f>
        <v>15376</v>
      </c>
      <c r="K28" s="147" t="s">
        <v>405</v>
      </c>
      <c r="L28" s="48"/>
      <c r="M28" s="48"/>
      <c r="N28" s="48"/>
      <c r="O28" s="48"/>
      <c r="P28" s="48"/>
      <c r="Q28" s="48"/>
      <c r="R28" s="48"/>
      <c r="S28" s="48"/>
      <c r="T28" s="48"/>
      <c r="U28" s="48"/>
    </row>
    <row r="29" spans="1:21" s="49" customFormat="1" ht="20.100000000000001" customHeight="1">
      <c r="A29" s="138" t="s">
        <v>475</v>
      </c>
      <c r="B29" s="196" t="s">
        <v>476</v>
      </c>
      <c r="C29" s="54">
        <v>1</v>
      </c>
      <c r="D29" s="55" t="s">
        <v>477</v>
      </c>
      <c r="E29" s="9">
        <f t="shared" si="2"/>
        <v>1666762</v>
      </c>
      <c r="F29" s="56">
        <f>일위대가!H131</f>
        <v>1354540</v>
      </c>
      <c r="G29" s="56">
        <f>일위대가!I131</f>
        <v>0</v>
      </c>
      <c r="H29" s="56">
        <f>일위대가!J131</f>
        <v>306543</v>
      </c>
      <c r="I29" s="56">
        <f>일위대가!K131</f>
        <v>0</v>
      </c>
      <c r="J29" s="56">
        <f>일위대가!L131</f>
        <v>5679</v>
      </c>
      <c r="K29" s="147" t="s">
        <v>406</v>
      </c>
      <c r="L29" s="48"/>
      <c r="M29" s="48"/>
      <c r="N29" s="48"/>
      <c r="O29" s="48"/>
      <c r="P29" s="48"/>
      <c r="Q29" s="48"/>
      <c r="R29" s="48"/>
      <c r="S29" s="48"/>
      <c r="T29" s="48"/>
      <c r="U29" s="48"/>
    </row>
    <row r="30" spans="1:21" s="49" customFormat="1" ht="20.100000000000001" customHeight="1">
      <c r="A30" s="138" t="s">
        <v>388</v>
      </c>
      <c r="B30" s="196" t="s">
        <v>481</v>
      </c>
      <c r="C30" s="54" t="s">
        <v>244</v>
      </c>
      <c r="D30" s="55" t="s">
        <v>389</v>
      </c>
      <c r="E30" s="9">
        <f t="shared" si="2"/>
        <v>45589</v>
      </c>
      <c r="F30" s="56">
        <f>일위대가!H136</f>
        <v>18824</v>
      </c>
      <c r="G30" s="56">
        <f>일위대가!I136</f>
        <v>0</v>
      </c>
      <c r="H30" s="56">
        <f>일위대가!J136</f>
        <v>23358</v>
      </c>
      <c r="I30" s="56">
        <f>일위대가!K136</f>
        <v>0</v>
      </c>
      <c r="J30" s="56">
        <f>일위대가!L136</f>
        <v>3407</v>
      </c>
      <c r="K30" s="147" t="s">
        <v>407</v>
      </c>
      <c r="L30" s="48"/>
      <c r="M30" s="48"/>
      <c r="N30" s="48"/>
      <c r="O30" s="48"/>
      <c r="P30" s="48"/>
      <c r="Q30" s="48"/>
      <c r="R30" s="48"/>
      <c r="S30" s="48"/>
      <c r="T30" s="48"/>
      <c r="U30" s="48"/>
    </row>
    <row r="31" spans="1:21" s="49" customFormat="1" ht="20.100000000000001" customHeight="1">
      <c r="A31" s="138" t="s">
        <v>480</v>
      </c>
      <c r="B31" s="196" t="s">
        <v>539</v>
      </c>
      <c r="C31" s="54">
        <v>1</v>
      </c>
      <c r="D31" s="55" t="s">
        <v>389</v>
      </c>
      <c r="E31" s="9">
        <f t="shared" si="2"/>
        <v>29489</v>
      </c>
      <c r="F31" s="56">
        <f>일위대가!H140</f>
        <v>2724</v>
      </c>
      <c r="G31" s="56">
        <f>일위대가!I140</f>
        <v>0</v>
      </c>
      <c r="H31" s="56">
        <f>일위대가!J140</f>
        <v>23358</v>
      </c>
      <c r="I31" s="56">
        <f>일위대가!K140</f>
        <v>0</v>
      </c>
      <c r="J31" s="56">
        <f>일위대가!L140</f>
        <v>3407</v>
      </c>
      <c r="K31" s="147" t="s">
        <v>408</v>
      </c>
      <c r="L31" s="48"/>
      <c r="M31" s="48"/>
      <c r="N31" s="48"/>
      <c r="O31" s="48"/>
      <c r="P31" s="48"/>
      <c r="Q31" s="48"/>
      <c r="R31" s="48"/>
      <c r="S31" s="48"/>
      <c r="T31" s="48"/>
      <c r="U31" s="48"/>
    </row>
    <row r="32" spans="1:21" ht="20.100000000000001" customHeight="1">
      <c r="A32" s="138" t="s">
        <v>484</v>
      </c>
      <c r="B32" s="196" t="s">
        <v>485</v>
      </c>
      <c r="C32" s="54" t="s">
        <v>244</v>
      </c>
      <c r="D32" s="55" t="s">
        <v>153</v>
      </c>
      <c r="E32" s="9">
        <f t="shared" si="2"/>
        <v>103284</v>
      </c>
      <c r="F32" s="56">
        <f>일위대가!H145</f>
        <v>55464</v>
      </c>
      <c r="G32" s="56">
        <f>일위대가!I145</f>
        <v>0</v>
      </c>
      <c r="H32" s="56">
        <f>일위대가!J145</f>
        <v>32444</v>
      </c>
      <c r="I32" s="56">
        <f>일위대가!K145</f>
        <v>0</v>
      </c>
      <c r="J32" s="56">
        <f>일위대가!L145</f>
        <v>15376</v>
      </c>
      <c r="K32" s="147" t="s">
        <v>409</v>
      </c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20.100000000000001" customHeight="1">
      <c r="A33" s="138" t="s">
        <v>490</v>
      </c>
      <c r="B33" s="196" t="s">
        <v>485</v>
      </c>
      <c r="C33" s="54" t="s">
        <v>244</v>
      </c>
      <c r="D33" s="55" t="s">
        <v>153</v>
      </c>
      <c r="E33" s="9">
        <f t="shared" si="2"/>
        <v>41030</v>
      </c>
      <c r="F33" s="56">
        <f>일위대가!H149</f>
        <v>0</v>
      </c>
      <c r="G33" s="56">
        <f>일위대가!I149</f>
        <v>0</v>
      </c>
      <c r="H33" s="56">
        <f>일위대가!J149</f>
        <v>41030</v>
      </c>
      <c r="I33" s="56">
        <f>일위대가!K149</f>
        <v>0</v>
      </c>
      <c r="J33" s="56">
        <f>일위대가!L149</f>
        <v>0</v>
      </c>
      <c r="K33" s="147" t="s">
        <v>410</v>
      </c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20.100000000000001" customHeight="1">
      <c r="A34" s="138" t="s">
        <v>518</v>
      </c>
      <c r="B34" s="196" t="s">
        <v>37</v>
      </c>
      <c r="C34" s="54" t="s">
        <v>244</v>
      </c>
      <c r="D34" s="55" t="s">
        <v>219</v>
      </c>
      <c r="E34" s="9">
        <f t="shared" si="2"/>
        <v>596017</v>
      </c>
      <c r="F34" s="56">
        <f>일위대가!H159</f>
        <v>99713</v>
      </c>
      <c r="G34" s="56">
        <f>일위대가!I159</f>
        <v>0</v>
      </c>
      <c r="H34" s="56">
        <f>일위대가!J159</f>
        <v>487903</v>
      </c>
      <c r="I34" s="56">
        <f>일위대가!K159</f>
        <v>0</v>
      </c>
      <c r="J34" s="56">
        <f>일위대가!L159</f>
        <v>8401</v>
      </c>
      <c r="K34" s="147" t="s">
        <v>411</v>
      </c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20.100000000000001" customHeight="1">
      <c r="A35" s="138" t="s">
        <v>519</v>
      </c>
      <c r="B35" s="196" t="s">
        <v>297</v>
      </c>
      <c r="C35" s="54" t="s">
        <v>244</v>
      </c>
      <c r="D35" s="55" t="s">
        <v>219</v>
      </c>
      <c r="E35" s="9">
        <f t="shared" si="2"/>
        <v>434289</v>
      </c>
      <c r="F35" s="56">
        <f>일위대가!H168</f>
        <v>92075</v>
      </c>
      <c r="G35" s="56">
        <f>일위대가!I168</f>
        <v>0</v>
      </c>
      <c r="H35" s="56">
        <f>일위대가!J168</f>
        <v>336356</v>
      </c>
      <c r="I35" s="56">
        <f>일위대가!K168</f>
        <v>0</v>
      </c>
      <c r="J35" s="56">
        <f>일위대가!L168</f>
        <v>5858</v>
      </c>
      <c r="K35" s="147" t="s">
        <v>412</v>
      </c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20.100000000000001" customHeight="1">
      <c r="A36" s="138" t="s">
        <v>515</v>
      </c>
      <c r="B36" s="196" t="s">
        <v>251</v>
      </c>
      <c r="C36" s="54" t="s">
        <v>244</v>
      </c>
      <c r="D36" s="55" t="s">
        <v>153</v>
      </c>
      <c r="E36" s="9">
        <f t="shared" si="2"/>
        <v>84671</v>
      </c>
      <c r="F36" s="56">
        <f>일위대가!H172</f>
        <v>30100</v>
      </c>
      <c r="G36" s="56">
        <f>일위대가!I172</f>
        <v>0</v>
      </c>
      <c r="H36" s="56">
        <f>일위대가!J172</f>
        <v>54571</v>
      </c>
      <c r="I36" s="56">
        <f>일위대가!K172</f>
        <v>0</v>
      </c>
      <c r="J36" s="56">
        <f>일위대가!L172</f>
        <v>0</v>
      </c>
      <c r="K36" s="147" t="s">
        <v>413</v>
      </c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20.100000000000001" customHeight="1">
      <c r="A37" s="138" t="s">
        <v>515</v>
      </c>
      <c r="B37" s="196" t="s">
        <v>175</v>
      </c>
      <c r="C37" s="54" t="s">
        <v>244</v>
      </c>
      <c r="D37" s="55" t="s">
        <v>153</v>
      </c>
      <c r="E37" s="9">
        <f t="shared" si="2"/>
        <v>114776</v>
      </c>
      <c r="F37" s="56">
        <f>일위대가!H176</f>
        <v>40100</v>
      </c>
      <c r="G37" s="56">
        <f>일위대가!I176</f>
        <v>0</v>
      </c>
      <c r="H37" s="56">
        <f>일위대가!J176</f>
        <v>74676</v>
      </c>
      <c r="I37" s="56">
        <f>일위대가!K176</f>
        <v>0</v>
      </c>
      <c r="J37" s="56">
        <f>일위대가!L176</f>
        <v>0</v>
      </c>
      <c r="K37" s="147" t="s">
        <v>414</v>
      </c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20.100000000000001" customHeight="1">
      <c r="A38" s="138" t="s">
        <v>523</v>
      </c>
      <c r="B38" s="196" t="s">
        <v>174</v>
      </c>
      <c r="C38" s="54" t="s">
        <v>244</v>
      </c>
      <c r="D38" s="55" t="s">
        <v>153</v>
      </c>
      <c r="E38" s="9">
        <f t="shared" ref="E38:E59" si="3">F38+H38+J38</f>
        <v>69371</v>
      </c>
      <c r="F38" s="56">
        <f>일위대가!H180</f>
        <v>14800</v>
      </c>
      <c r="G38" s="56">
        <f>일위대가!I180</f>
        <v>0</v>
      </c>
      <c r="H38" s="56">
        <f>일위대가!J180</f>
        <v>54571</v>
      </c>
      <c r="I38" s="56">
        <f>일위대가!K180</f>
        <v>0</v>
      </c>
      <c r="J38" s="56">
        <f>일위대가!L180</f>
        <v>0</v>
      </c>
      <c r="K38" s="147" t="s">
        <v>415</v>
      </c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20.100000000000001" customHeight="1">
      <c r="A39" s="138" t="s">
        <v>523</v>
      </c>
      <c r="B39" s="196" t="s">
        <v>181</v>
      </c>
      <c r="C39" s="54" t="s">
        <v>244</v>
      </c>
      <c r="D39" s="55" t="s">
        <v>153</v>
      </c>
      <c r="E39" s="9">
        <f t="shared" si="3"/>
        <v>116876</v>
      </c>
      <c r="F39" s="56">
        <f>일위대가!H184</f>
        <v>42200</v>
      </c>
      <c r="G39" s="56">
        <f>일위대가!I184</f>
        <v>0</v>
      </c>
      <c r="H39" s="56">
        <f>일위대가!J184</f>
        <v>74676</v>
      </c>
      <c r="I39" s="56">
        <f>일위대가!K184</f>
        <v>0</v>
      </c>
      <c r="J39" s="56">
        <f>일위대가!L184</f>
        <v>0</v>
      </c>
      <c r="K39" s="147" t="s">
        <v>416</v>
      </c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20.100000000000001" customHeight="1">
      <c r="A40" s="138" t="s">
        <v>551</v>
      </c>
      <c r="B40" s="196" t="s">
        <v>113</v>
      </c>
      <c r="C40" s="54" t="s">
        <v>244</v>
      </c>
      <c r="D40" s="55" t="s">
        <v>153</v>
      </c>
      <c r="E40" s="9">
        <f t="shared" si="3"/>
        <v>135292</v>
      </c>
      <c r="F40" s="56">
        <f>일위대가!H188</f>
        <v>12200</v>
      </c>
      <c r="G40" s="56">
        <f>일위대가!I188</f>
        <v>0</v>
      </c>
      <c r="H40" s="56">
        <f>일위대가!J188</f>
        <v>123092</v>
      </c>
      <c r="I40" s="56">
        <f>일위대가!K188</f>
        <v>0</v>
      </c>
      <c r="J40" s="56">
        <f>일위대가!L188</f>
        <v>0</v>
      </c>
      <c r="K40" s="147" t="s">
        <v>417</v>
      </c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20.100000000000001" customHeight="1">
      <c r="A41" s="138" t="s">
        <v>786</v>
      </c>
      <c r="B41" s="196" t="s">
        <v>787</v>
      </c>
      <c r="C41" s="54" t="s">
        <v>244</v>
      </c>
      <c r="D41" s="55" t="s">
        <v>153</v>
      </c>
      <c r="E41" s="9">
        <f t="shared" si="3"/>
        <v>68384</v>
      </c>
      <c r="F41" s="56">
        <f>일위대가!H191</f>
        <v>0</v>
      </c>
      <c r="G41" s="56">
        <f>일위대가!I191</f>
        <v>0</v>
      </c>
      <c r="H41" s="56">
        <f>일위대가!J191</f>
        <v>68384</v>
      </c>
      <c r="I41" s="56">
        <f>일위대가!K191</f>
        <v>0</v>
      </c>
      <c r="J41" s="56">
        <f>일위대가!L191</f>
        <v>0</v>
      </c>
      <c r="K41" s="147" t="s">
        <v>418</v>
      </c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20.100000000000001" customHeight="1">
      <c r="A42" s="138" t="s">
        <v>250</v>
      </c>
      <c r="B42" s="196" t="s">
        <v>212</v>
      </c>
      <c r="C42" s="54" t="s">
        <v>244</v>
      </c>
      <c r="D42" s="55" t="s">
        <v>153</v>
      </c>
      <c r="E42" s="9">
        <f t="shared" si="3"/>
        <v>20980</v>
      </c>
      <c r="F42" s="56">
        <f>일위대가!H195</f>
        <v>3200</v>
      </c>
      <c r="G42" s="56">
        <f>일위대가!I195</f>
        <v>0</v>
      </c>
      <c r="H42" s="56">
        <f>일위대가!J195</f>
        <v>17780</v>
      </c>
      <c r="I42" s="56">
        <f>일위대가!K195</f>
        <v>0</v>
      </c>
      <c r="J42" s="56">
        <f>일위대가!L195</f>
        <v>0</v>
      </c>
      <c r="K42" s="147" t="s">
        <v>419</v>
      </c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20.100000000000001" customHeight="1">
      <c r="A43" s="138" t="s">
        <v>754</v>
      </c>
      <c r="B43" s="196" t="s">
        <v>10</v>
      </c>
      <c r="C43" s="54" t="s">
        <v>244</v>
      </c>
      <c r="D43" s="55" t="s">
        <v>153</v>
      </c>
      <c r="E43" s="9">
        <f t="shared" si="3"/>
        <v>94707</v>
      </c>
      <c r="F43" s="56">
        <f>일위대가!H199</f>
        <v>40000</v>
      </c>
      <c r="G43" s="56">
        <f>일위대가!I199</f>
        <v>0</v>
      </c>
      <c r="H43" s="56">
        <f>일위대가!J199</f>
        <v>54707</v>
      </c>
      <c r="I43" s="56">
        <f>일위대가!K199</f>
        <v>0</v>
      </c>
      <c r="J43" s="56">
        <f>일위대가!L199</f>
        <v>0</v>
      </c>
      <c r="K43" s="147" t="s">
        <v>420</v>
      </c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20.100000000000001" customHeight="1">
      <c r="A44" s="138" t="s">
        <v>26</v>
      </c>
      <c r="B44" s="196" t="s">
        <v>98</v>
      </c>
      <c r="C44" s="54" t="s">
        <v>244</v>
      </c>
      <c r="D44" s="55" t="s">
        <v>153</v>
      </c>
      <c r="E44" s="9">
        <f t="shared" si="3"/>
        <v>26867</v>
      </c>
      <c r="F44" s="56">
        <f>일위대가!H203</f>
        <v>3617</v>
      </c>
      <c r="G44" s="56">
        <f>일위대가!I203</f>
        <v>0</v>
      </c>
      <c r="H44" s="56">
        <f>일위대가!J203</f>
        <v>23250</v>
      </c>
      <c r="I44" s="56">
        <f>일위대가!K203</f>
        <v>0</v>
      </c>
      <c r="J44" s="56">
        <f>일위대가!L203</f>
        <v>0</v>
      </c>
      <c r="K44" s="147" t="s">
        <v>421</v>
      </c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20.100000000000001" customHeight="1">
      <c r="A45" s="138" t="s">
        <v>120</v>
      </c>
      <c r="B45" s="196" t="s">
        <v>221</v>
      </c>
      <c r="C45" s="54" t="s">
        <v>244</v>
      </c>
      <c r="D45" s="55" t="s">
        <v>153</v>
      </c>
      <c r="E45" s="9">
        <f t="shared" si="3"/>
        <v>90489</v>
      </c>
      <c r="F45" s="56">
        <f>일위대가!H207</f>
        <v>3500</v>
      </c>
      <c r="G45" s="56">
        <f>일위대가!I207</f>
        <v>0</v>
      </c>
      <c r="H45" s="56">
        <f>일위대가!J207</f>
        <v>86989</v>
      </c>
      <c r="I45" s="56">
        <f>일위대가!K207</f>
        <v>0</v>
      </c>
      <c r="J45" s="56">
        <f>일위대가!L207</f>
        <v>0</v>
      </c>
      <c r="K45" s="147" t="s">
        <v>422</v>
      </c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20.100000000000001" customHeight="1">
      <c r="A46" s="138" t="s">
        <v>259</v>
      </c>
      <c r="B46" s="196" t="s">
        <v>171</v>
      </c>
      <c r="C46" s="54" t="s">
        <v>244</v>
      </c>
      <c r="D46" s="55" t="s">
        <v>153</v>
      </c>
      <c r="E46" s="9">
        <f t="shared" si="3"/>
        <v>630443</v>
      </c>
      <c r="F46" s="56">
        <f>일위대가!H211</f>
        <v>573000</v>
      </c>
      <c r="G46" s="56">
        <f>일위대가!I211</f>
        <v>0</v>
      </c>
      <c r="H46" s="56">
        <f>일위대가!J211</f>
        <v>57443</v>
      </c>
      <c r="I46" s="56">
        <f>일위대가!K211</f>
        <v>0</v>
      </c>
      <c r="J46" s="56">
        <f>일위대가!L211</f>
        <v>0</v>
      </c>
      <c r="K46" s="147" t="s">
        <v>423</v>
      </c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20.100000000000001" customHeight="1">
      <c r="A47" s="138" t="s">
        <v>509</v>
      </c>
      <c r="B47" s="196" t="s">
        <v>512</v>
      </c>
      <c r="C47" s="54">
        <v>1</v>
      </c>
      <c r="D47" s="55" t="s">
        <v>153</v>
      </c>
      <c r="E47" s="9">
        <f t="shared" si="3"/>
        <v>96120</v>
      </c>
      <c r="F47" s="56">
        <f>일위대가!H215</f>
        <v>25000</v>
      </c>
      <c r="G47" s="56">
        <f>일위대가!I215</f>
        <v>0</v>
      </c>
      <c r="H47" s="56">
        <f>일위대가!J215</f>
        <v>71120</v>
      </c>
      <c r="I47" s="56">
        <f>일위대가!K215</f>
        <v>0</v>
      </c>
      <c r="J47" s="56">
        <f>일위대가!L215</f>
        <v>0</v>
      </c>
      <c r="K47" s="147" t="s">
        <v>424</v>
      </c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20.100000000000001" customHeight="1">
      <c r="A48" s="138" t="s">
        <v>588</v>
      </c>
      <c r="B48" s="196" t="s">
        <v>589</v>
      </c>
      <c r="C48" s="54" t="s">
        <v>244</v>
      </c>
      <c r="D48" s="55" t="s">
        <v>153</v>
      </c>
      <c r="E48" s="9">
        <f t="shared" si="3"/>
        <v>84780</v>
      </c>
      <c r="F48" s="56">
        <f>일위대가!H219</f>
        <v>48400</v>
      </c>
      <c r="G48" s="56">
        <f>일위대가!I219</f>
        <v>0</v>
      </c>
      <c r="H48" s="56">
        <f>일위대가!J219</f>
        <v>36380</v>
      </c>
      <c r="I48" s="56">
        <f>일위대가!K219</f>
        <v>0</v>
      </c>
      <c r="J48" s="56">
        <f>일위대가!L219</f>
        <v>0</v>
      </c>
      <c r="K48" s="147" t="s">
        <v>425</v>
      </c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20.100000000000001" customHeight="1">
      <c r="A49" s="138" t="s">
        <v>62</v>
      </c>
      <c r="B49" s="196" t="s">
        <v>90</v>
      </c>
      <c r="C49" s="54" t="s">
        <v>244</v>
      </c>
      <c r="D49" s="55" t="s">
        <v>219</v>
      </c>
      <c r="E49" s="9">
        <f t="shared" si="3"/>
        <v>9346</v>
      </c>
      <c r="F49" s="56">
        <f>일위대가!H223</f>
        <v>0</v>
      </c>
      <c r="G49" s="56">
        <f>일위대가!I223</f>
        <v>0</v>
      </c>
      <c r="H49" s="56">
        <f>일위대가!J223</f>
        <v>9346</v>
      </c>
      <c r="I49" s="56">
        <f>일위대가!K223</f>
        <v>0</v>
      </c>
      <c r="J49" s="56">
        <f>일위대가!L223</f>
        <v>0</v>
      </c>
      <c r="K49" s="147" t="s">
        <v>426</v>
      </c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20.100000000000001" customHeight="1">
      <c r="A50" s="138" t="s">
        <v>151</v>
      </c>
      <c r="B50" s="196" t="s">
        <v>0</v>
      </c>
      <c r="C50" s="54" t="s">
        <v>244</v>
      </c>
      <c r="D50" s="55" t="s">
        <v>219</v>
      </c>
      <c r="E50" s="9">
        <f t="shared" si="3"/>
        <v>33053</v>
      </c>
      <c r="F50" s="56">
        <f>일위대가!H226</f>
        <v>0</v>
      </c>
      <c r="G50" s="56">
        <f>일위대가!I226</f>
        <v>0</v>
      </c>
      <c r="H50" s="56">
        <f>일위대가!J226</f>
        <v>33053</v>
      </c>
      <c r="I50" s="56">
        <f>일위대가!K226</f>
        <v>0</v>
      </c>
      <c r="J50" s="56">
        <f>일위대가!L226</f>
        <v>0</v>
      </c>
      <c r="K50" s="147" t="s">
        <v>427</v>
      </c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20.100000000000001" customHeight="1">
      <c r="A51" s="138" t="s">
        <v>545</v>
      </c>
      <c r="B51" s="196" t="s">
        <v>33</v>
      </c>
      <c r="C51" s="54" t="s">
        <v>244</v>
      </c>
      <c r="D51" s="55" t="s">
        <v>389</v>
      </c>
      <c r="E51" s="9">
        <f t="shared" si="3"/>
        <v>26206</v>
      </c>
      <c r="F51" s="56">
        <f>일위대가!H230</f>
        <v>18000</v>
      </c>
      <c r="G51" s="56">
        <f>일위대가!I230</f>
        <v>0</v>
      </c>
      <c r="H51" s="56">
        <f>일위대가!J230</f>
        <v>8206</v>
      </c>
      <c r="I51" s="56">
        <f>일위대가!K230</f>
        <v>0</v>
      </c>
      <c r="J51" s="56">
        <f>일위대가!L230</f>
        <v>0</v>
      </c>
      <c r="K51" s="147" t="s">
        <v>428</v>
      </c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20.100000000000001" customHeight="1">
      <c r="A52" s="138" t="s">
        <v>97</v>
      </c>
      <c r="B52" s="196" t="s">
        <v>789</v>
      </c>
      <c r="C52" s="54" t="s">
        <v>244</v>
      </c>
      <c r="D52" s="55" t="s">
        <v>153</v>
      </c>
      <c r="E52" s="9">
        <f t="shared" si="3"/>
        <v>21273</v>
      </c>
      <c r="F52" s="56">
        <f>일위대가!H234</f>
        <v>1360</v>
      </c>
      <c r="G52" s="56">
        <f>일위대가!I234</f>
        <v>0</v>
      </c>
      <c r="H52" s="56">
        <f>일위대가!J234</f>
        <v>19913</v>
      </c>
      <c r="I52" s="56">
        <f>일위대가!K234</f>
        <v>0</v>
      </c>
      <c r="J52" s="56">
        <f>일위대가!L234</f>
        <v>0</v>
      </c>
      <c r="K52" s="147" t="s">
        <v>429</v>
      </c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20.100000000000001" customHeight="1">
      <c r="A53" s="138" t="s">
        <v>696</v>
      </c>
      <c r="B53" s="196" t="s">
        <v>539</v>
      </c>
      <c r="C53" s="54" t="s">
        <v>244</v>
      </c>
      <c r="D53" s="55" t="s">
        <v>132</v>
      </c>
      <c r="E53" s="9">
        <f t="shared" si="3"/>
        <v>73855</v>
      </c>
      <c r="F53" s="56">
        <f>일위대가!H237</f>
        <v>0</v>
      </c>
      <c r="G53" s="56">
        <f>일위대가!I237</f>
        <v>0</v>
      </c>
      <c r="H53" s="56">
        <f>일위대가!J237</f>
        <v>73855</v>
      </c>
      <c r="I53" s="56">
        <f>일위대가!K237</f>
        <v>0</v>
      </c>
      <c r="J53" s="56">
        <f>일위대가!L237</f>
        <v>0</v>
      </c>
      <c r="K53" s="147" t="s">
        <v>430</v>
      </c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20.100000000000001" customHeight="1">
      <c r="A54" s="138" t="s">
        <v>696</v>
      </c>
      <c r="B54" s="196" t="s">
        <v>540</v>
      </c>
      <c r="C54" s="54" t="str">
        <f>C53</f>
        <v>1</v>
      </c>
      <c r="D54" s="55" t="str">
        <f>D53</f>
        <v>본</v>
      </c>
      <c r="E54" s="9">
        <f>일위대가!F241</f>
        <v>523855</v>
      </c>
      <c r="F54" s="56">
        <f>일위대가!H241</f>
        <v>450000</v>
      </c>
      <c r="G54" s="56"/>
      <c r="H54" s="56">
        <f>일위대가!J241</f>
        <v>73855</v>
      </c>
      <c r="I54" s="56"/>
      <c r="J54" s="56"/>
      <c r="K54" s="147" t="s">
        <v>431</v>
      </c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20.100000000000001" customHeight="1">
      <c r="A55" s="138" t="s">
        <v>517</v>
      </c>
      <c r="B55" s="196" t="s">
        <v>546</v>
      </c>
      <c r="C55" s="54" t="s">
        <v>244</v>
      </c>
      <c r="D55" s="55" t="s">
        <v>139</v>
      </c>
      <c r="E55" s="9">
        <f t="shared" si="3"/>
        <v>235243</v>
      </c>
      <c r="F55" s="56">
        <f>일위대가!H244</f>
        <v>0</v>
      </c>
      <c r="G55" s="56">
        <f>일위대가!I244</f>
        <v>0</v>
      </c>
      <c r="H55" s="56">
        <f>일위대가!J244</f>
        <v>235243</v>
      </c>
      <c r="I55" s="56">
        <f>일위대가!K244</f>
        <v>0</v>
      </c>
      <c r="J55" s="56">
        <f>일위대가!L244</f>
        <v>0</v>
      </c>
      <c r="K55" s="147" t="s">
        <v>432</v>
      </c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20.100000000000001" customHeight="1">
      <c r="A56" s="138" t="s">
        <v>79</v>
      </c>
      <c r="B56" s="196" t="s">
        <v>155</v>
      </c>
      <c r="C56" s="54" t="s">
        <v>244</v>
      </c>
      <c r="D56" s="55" t="s">
        <v>153</v>
      </c>
      <c r="E56" s="9">
        <f t="shared" si="3"/>
        <v>21630</v>
      </c>
      <c r="F56" s="56">
        <f>일위대가!H248</f>
        <v>10000</v>
      </c>
      <c r="G56" s="56">
        <f>일위대가!I248</f>
        <v>0</v>
      </c>
      <c r="H56" s="56">
        <f>일위대가!J248</f>
        <v>11630</v>
      </c>
      <c r="I56" s="56">
        <f>일위대가!K248</f>
        <v>0</v>
      </c>
      <c r="J56" s="56">
        <f>일위대가!L248</f>
        <v>0</v>
      </c>
      <c r="K56" s="147" t="s">
        <v>433</v>
      </c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20.100000000000001" customHeight="1">
      <c r="A57" s="138" t="s">
        <v>524</v>
      </c>
      <c r="B57" s="196" t="s">
        <v>301</v>
      </c>
      <c r="C57" s="54" t="s">
        <v>244</v>
      </c>
      <c r="D57" s="55" t="s">
        <v>142</v>
      </c>
      <c r="E57" s="9">
        <f t="shared" si="3"/>
        <v>109415</v>
      </c>
      <c r="F57" s="56">
        <f>일위대가!H251</f>
        <v>0</v>
      </c>
      <c r="G57" s="56">
        <f>일위대가!I251</f>
        <v>0</v>
      </c>
      <c r="H57" s="56">
        <f>일위대가!J251</f>
        <v>109415</v>
      </c>
      <c r="I57" s="56">
        <f>일위대가!K251</f>
        <v>0</v>
      </c>
      <c r="J57" s="56">
        <f>일위대가!L251</f>
        <v>0</v>
      </c>
      <c r="K57" s="147" t="s">
        <v>434</v>
      </c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20.100000000000001" customHeight="1">
      <c r="A58" s="138" t="s">
        <v>154</v>
      </c>
      <c r="B58" s="196" t="s">
        <v>547</v>
      </c>
      <c r="C58" s="54" t="s">
        <v>244</v>
      </c>
      <c r="D58" s="55" t="s">
        <v>153</v>
      </c>
      <c r="E58" s="9">
        <f t="shared" si="3"/>
        <v>170898</v>
      </c>
      <c r="F58" s="56">
        <f>일위대가!H255</f>
        <v>39600</v>
      </c>
      <c r="G58" s="56">
        <f>일위대가!I255</f>
        <v>0</v>
      </c>
      <c r="H58" s="56">
        <f>일위대가!J255</f>
        <v>131298</v>
      </c>
      <c r="I58" s="56">
        <f>일위대가!K255</f>
        <v>0</v>
      </c>
      <c r="J58" s="56">
        <f>일위대가!L255</f>
        <v>0</v>
      </c>
      <c r="K58" s="147" t="s">
        <v>435</v>
      </c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20.100000000000001" customHeight="1">
      <c r="A59" s="138" t="s">
        <v>125</v>
      </c>
      <c r="B59" s="196" t="s">
        <v>307</v>
      </c>
      <c r="C59" s="54" t="s">
        <v>244</v>
      </c>
      <c r="D59" s="55" t="s">
        <v>142</v>
      </c>
      <c r="E59" s="9">
        <f t="shared" si="3"/>
        <v>218831</v>
      </c>
      <c r="F59" s="56">
        <f>일위대가!H258</f>
        <v>0</v>
      </c>
      <c r="G59" s="56">
        <f>일위대가!I258</f>
        <v>0</v>
      </c>
      <c r="H59" s="56">
        <f>일위대가!J258</f>
        <v>218831</v>
      </c>
      <c r="I59" s="56">
        <f>일위대가!K258</f>
        <v>0</v>
      </c>
      <c r="J59" s="56">
        <f>일위대가!L258</f>
        <v>0</v>
      </c>
      <c r="K59" s="147" t="s">
        <v>436</v>
      </c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20.100000000000001" customHeight="1">
      <c r="A60" s="138" t="s">
        <v>544</v>
      </c>
      <c r="B60" s="196" t="s">
        <v>539</v>
      </c>
      <c r="C60" s="54" t="s">
        <v>244</v>
      </c>
      <c r="D60" s="55" t="s">
        <v>153</v>
      </c>
      <c r="E60" s="9">
        <f t="shared" ref="E60:E90" si="4">F60+H60+J60</f>
        <v>27080</v>
      </c>
      <c r="F60" s="56">
        <f>일위대가!H261</f>
        <v>0</v>
      </c>
      <c r="G60" s="56">
        <f>일위대가!I261</f>
        <v>0</v>
      </c>
      <c r="H60" s="56">
        <f>일위대가!J261</f>
        <v>27080</v>
      </c>
      <c r="I60" s="56">
        <f>일위대가!K261</f>
        <v>0</v>
      </c>
      <c r="J60" s="56">
        <f>일위대가!L261</f>
        <v>0</v>
      </c>
      <c r="K60" s="147" t="s">
        <v>437</v>
      </c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20.100000000000001" customHeight="1">
      <c r="A61" s="138" t="s">
        <v>276</v>
      </c>
      <c r="B61" s="196" t="s">
        <v>299</v>
      </c>
      <c r="C61" s="54" t="s">
        <v>244</v>
      </c>
      <c r="D61" s="55" t="s">
        <v>153</v>
      </c>
      <c r="E61" s="9">
        <f t="shared" si="4"/>
        <v>120468</v>
      </c>
      <c r="F61" s="56">
        <f>일위대가!H265</f>
        <v>24730</v>
      </c>
      <c r="G61" s="56">
        <f>일위대가!I265</f>
        <v>0</v>
      </c>
      <c r="H61" s="56">
        <f>일위대가!J265</f>
        <v>95738</v>
      </c>
      <c r="I61" s="56">
        <f>일위대가!K265</f>
        <v>0</v>
      </c>
      <c r="J61" s="56">
        <f>일위대가!L265</f>
        <v>0</v>
      </c>
      <c r="K61" s="147" t="s">
        <v>438</v>
      </c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20.100000000000001" customHeight="1">
      <c r="A62" s="138" t="s">
        <v>516</v>
      </c>
      <c r="B62" s="196" t="s">
        <v>63</v>
      </c>
      <c r="C62" s="54" t="s">
        <v>244</v>
      </c>
      <c r="D62" s="55" t="s">
        <v>159</v>
      </c>
      <c r="E62" s="9">
        <f t="shared" si="4"/>
        <v>77730</v>
      </c>
      <c r="F62" s="56">
        <f>일위대가!H269</f>
        <v>3870</v>
      </c>
      <c r="G62" s="56">
        <f>일위대가!I269</f>
        <v>0</v>
      </c>
      <c r="H62" s="56">
        <f>일위대가!J269</f>
        <v>70838</v>
      </c>
      <c r="I62" s="56">
        <f>일위대가!K269</f>
        <v>0</v>
      </c>
      <c r="J62" s="56">
        <f>일위대가!L269</f>
        <v>3022</v>
      </c>
      <c r="K62" s="147" t="s">
        <v>439</v>
      </c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s="49" customFormat="1" ht="20.100000000000001" customHeight="1">
      <c r="A63" s="138" t="s">
        <v>390</v>
      </c>
      <c r="B63" s="196" t="s">
        <v>548</v>
      </c>
      <c r="C63" s="54">
        <v>1</v>
      </c>
      <c r="D63" s="55" t="s">
        <v>391</v>
      </c>
      <c r="E63" s="9">
        <f t="shared" si="4"/>
        <v>100159</v>
      </c>
      <c r="F63" s="56">
        <f>일위대가!H273</f>
        <v>0</v>
      </c>
      <c r="G63" s="56">
        <f>일위대가!I273</f>
        <v>0</v>
      </c>
      <c r="H63" s="56">
        <f>일위대가!J273</f>
        <v>100159</v>
      </c>
      <c r="I63" s="56">
        <f>일위대가!K273</f>
        <v>0</v>
      </c>
      <c r="J63" s="56">
        <f>일위대가!L273</f>
        <v>0</v>
      </c>
      <c r="K63" s="147" t="s">
        <v>440</v>
      </c>
      <c r="L63" s="48"/>
      <c r="M63" s="48"/>
      <c r="N63" s="48"/>
      <c r="O63" s="48"/>
      <c r="P63" s="48"/>
      <c r="Q63" s="48"/>
      <c r="R63" s="48"/>
      <c r="S63" s="48"/>
      <c r="T63" s="48"/>
      <c r="U63" s="48"/>
    </row>
    <row r="64" spans="1:21" ht="20.100000000000001" customHeight="1">
      <c r="A64" s="138" t="s">
        <v>543</v>
      </c>
      <c r="B64" s="196" t="s">
        <v>549</v>
      </c>
      <c r="C64" s="54" t="s">
        <v>244</v>
      </c>
      <c r="D64" s="55" t="s">
        <v>219</v>
      </c>
      <c r="E64" s="9">
        <f t="shared" si="4"/>
        <v>29183</v>
      </c>
      <c r="F64" s="56">
        <v>0</v>
      </c>
      <c r="G64" s="56">
        <v>0</v>
      </c>
      <c r="H64" s="56">
        <f>일위대가!J276</f>
        <v>29183</v>
      </c>
      <c r="I64" s="56">
        <v>0</v>
      </c>
      <c r="J64" s="56">
        <v>0</v>
      </c>
      <c r="K64" s="147" t="s">
        <v>441</v>
      </c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20.100000000000001" customHeight="1">
      <c r="A65" s="138" t="s">
        <v>308</v>
      </c>
      <c r="B65" s="196" t="s">
        <v>53</v>
      </c>
      <c r="C65" s="54" t="s">
        <v>244</v>
      </c>
      <c r="D65" s="55" t="s">
        <v>153</v>
      </c>
      <c r="E65" s="9">
        <f t="shared" si="4"/>
        <v>51771</v>
      </c>
      <c r="F65" s="56">
        <f>일위대가!H281</f>
        <v>8000</v>
      </c>
      <c r="G65" s="56">
        <v>0</v>
      </c>
      <c r="H65" s="56">
        <f>일위대가!J281</f>
        <v>43771</v>
      </c>
      <c r="I65" s="56">
        <v>0</v>
      </c>
      <c r="J65" s="56">
        <v>0</v>
      </c>
      <c r="K65" s="147" t="s">
        <v>442</v>
      </c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20.100000000000001" customHeight="1">
      <c r="A66" s="138" t="s">
        <v>308</v>
      </c>
      <c r="B66" s="196" t="s">
        <v>179</v>
      </c>
      <c r="C66" s="54" t="s">
        <v>244</v>
      </c>
      <c r="D66" s="55" t="s">
        <v>153</v>
      </c>
      <c r="E66" s="9">
        <f t="shared" si="4"/>
        <v>123856</v>
      </c>
      <c r="F66" s="56">
        <f>일위대가!H286</f>
        <v>24000</v>
      </c>
      <c r="G66" s="56">
        <v>0</v>
      </c>
      <c r="H66" s="56">
        <f>일위대가!J286</f>
        <v>99856</v>
      </c>
      <c r="I66" s="56">
        <v>0</v>
      </c>
      <c r="J66" s="56">
        <v>0</v>
      </c>
      <c r="K66" s="147" t="s">
        <v>443</v>
      </c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20.100000000000001" customHeight="1">
      <c r="A67" s="138" t="s">
        <v>292</v>
      </c>
      <c r="B67" s="196" t="s">
        <v>2</v>
      </c>
      <c r="C67" s="54" t="s">
        <v>244</v>
      </c>
      <c r="D67" s="55" t="s">
        <v>153</v>
      </c>
      <c r="E67" s="9">
        <f t="shared" si="4"/>
        <v>443854</v>
      </c>
      <c r="F67" s="56">
        <f>일위대가!H294</f>
        <v>110191</v>
      </c>
      <c r="G67" s="56">
        <v>0</v>
      </c>
      <c r="H67" s="56">
        <f>일위대가!J294</f>
        <v>333529</v>
      </c>
      <c r="I67" s="56">
        <v>0</v>
      </c>
      <c r="J67" s="56">
        <v>134</v>
      </c>
      <c r="K67" s="147" t="s">
        <v>444</v>
      </c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20.100000000000001" customHeight="1">
      <c r="A68" s="138" t="s">
        <v>552</v>
      </c>
      <c r="B68" s="196" t="s">
        <v>550</v>
      </c>
      <c r="C68" s="54" t="s">
        <v>244</v>
      </c>
      <c r="D68" s="55" t="s">
        <v>142</v>
      </c>
      <c r="E68" s="9">
        <f t="shared" si="4"/>
        <v>711201</v>
      </c>
      <c r="F68" s="56">
        <v>0</v>
      </c>
      <c r="G68" s="56">
        <v>0</v>
      </c>
      <c r="H68" s="56">
        <f>일위대가!J297</f>
        <v>711201</v>
      </c>
      <c r="I68" s="56">
        <v>0</v>
      </c>
      <c r="J68" s="56">
        <v>0</v>
      </c>
      <c r="K68" s="147" t="s">
        <v>445</v>
      </c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20.100000000000001" customHeight="1">
      <c r="A69" s="138" t="s">
        <v>9</v>
      </c>
      <c r="B69" s="196" t="s">
        <v>83</v>
      </c>
      <c r="C69" s="54" t="s">
        <v>244</v>
      </c>
      <c r="D69" s="55" t="s">
        <v>277</v>
      </c>
      <c r="E69" s="9">
        <f t="shared" si="4"/>
        <v>6280</v>
      </c>
      <c r="F69" s="56">
        <f>일위대가!H301</f>
        <v>325</v>
      </c>
      <c r="G69" s="56">
        <f>일위대가!I301</f>
        <v>0</v>
      </c>
      <c r="H69" s="56">
        <f>일위대가!J301</f>
        <v>5611</v>
      </c>
      <c r="I69" s="56">
        <f>일위대가!K301</f>
        <v>0</v>
      </c>
      <c r="J69" s="56">
        <f>일위대가!L301</f>
        <v>344</v>
      </c>
      <c r="K69" s="147" t="s">
        <v>446</v>
      </c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20.100000000000001" customHeight="1">
      <c r="A70" s="138" t="s">
        <v>61</v>
      </c>
      <c r="B70" s="196" t="s">
        <v>55</v>
      </c>
      <c r="C70" s="54" t="s">
        <v>244</v>
      </c>
      <c r="D70" s="55" t="s">
        <v>242</v>
      </c>
      <c r="E70" s="9">
        <f t="shared" si="4"/>
        <v>2531055</v>
      </c>
      <c r="F70" s="56">
        <f>일위대가!H309</f>
        <v>126578</v>
      </c>
      <c r="G70" s="56">
        <f>일위대가!I309</f>
        <v>0</v>
      </c>
      <c r="H70" s="56">
        <f>일위대가!J309</f>
        <v>2402259</v>
      </c>
      <c r="I70" s="56">
        <f>일위대가!K309</f>
        <v>0</v>
      </c>
      <c r="J70" s="56">
        <f>일위대가!L309</f>
        <v>2218</v>
      </c>
      <c r="K70" s="147" t="s">
        <v>447</v>
      </c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20.100000000000001" customHeight="1">
      <c r="A71" s="138" t="s">
        <v>712</v>
      </c>
      <c r="B71" s="196" t="s">
        <v>209</v>
      </c>
      <c r="C71" s="54" t="s">
        <v>244</v>
      </c>
      <c r="D71" s="55" t="s">
        <v>242</v>
      </c>
      <c r="E71" s="9">
        <f t="shared" si="4"/>
        <v>646519</v>
      </c>
      <c r="F71" s="56">
        <f>일위대가!H312</f>
        <v>0</v>
      </c>
      <c r="G71" s="56">
        <f>일위대가!I312</f>
        <v>0</v>
      </c>
      <c r="H71" s="56">
        <f>일위대가!J312</f>
        <v>646519</v>
      </c>
      <c r="I71" s="56">
        <f>일위대가!K312</f>
        <v>0</v>
      </c>
      <c r="J71" s="56">
        <f>일위대가!L312</f>
        <v>0</v>
      </c>
      <c r="K71" s="147" t="s">
        <v>448</v>
      </c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20.100000000000001" customHeight="1">
      <c r="A72" s="138" t="s">
        <v>123</v>
      </c>
      <c r="B72" s="196" t="s">
        <v>117</v>
      </c>
      <c r="C72" s="54" t="s">
        <v>244</v>
      </c>
      <c r="D72" s="55" t="s">
        <v>277</v>
      </c>
      <c r="E72" s="9">
        <f t="shared" si="4"/>
        <v>1515</v>
      </c>
      <c r="F72" s="56">
        <f>일위대가!H315</f>
        <v>269</v>
      </c>
      <c r="G72" s="56">
        <f>일위대가!I315</f>
        <v>0</v>
      </c>
      <c r="H72" s="56">
        <f>일위대가!J315</f>
        <v>962</v>
      </c>
      <c r="I72" s="56">
        <f>일위대가!K315</f>
        <v>0</v>
      </c>
      <c r="J72" s="56">
        <f>일위대가!L315</f>
        <v>284</v>
      </c>
      <c r="K72" s="147" t="s">
        <v>449</v>
      </c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20.100000000000001" customHeight="1">
      <c r="A73" s="138" t="s">
        <v>168</v>
      </c>
      <c r="B73" s="196" t="s">
        <v>0</v>
      </c>
      <c r="C73" s="54" t="s">
        <v>244</v>
      </c>
      <c r="D73" s="55" t="s">
        <v>240</v>
      </c>
      <c r="E73" s="9">
        <f t="shared" si="4"/>
        <v>5521</v>
      </c>
      <c r="F73" s="56">
        <f>일위대가!H321</f>
        <v>2824</v>
      </c>
      <c r="G73" s="56">
        <f>일위대가!I321</f>
        <v>0</v>
      </c>
      <c r="H73" s="56">
        <f>일위대가!J321</f>
        <v>2631</v>
      </c>
      <c r="I73" s="56">
        <f>일위대가!K321</f>
        <v>0</v>
      </c>
      <c r="J73" s="56">
        <f>일위대가!L321</f>
        <v>66</v>
      </c>
      <c r="K73" s="147" t="s">
        <v>450</v>
      </c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20.100000000000001" customHeight="1">
      <c r="A74" s="138" t="s">
        <v>281</v>
      </c>
      <c r="B74" s="196" t="s">
        <v>306</v>
      </c>
      <c r="C74" s="54" t="s">
        <v>244</v>
      </c>
      <c r="D74" s="55" t="s">
        <v>277</v>
      </c>
      <c r="E74" s="9">
        <f t="shared" si="4"/>
        <v>42943</v>
      </c>
      <c r="F74" s="56">
        <f>일위대가!H324</f>
        <v>6299</v>
      </c>
      <c r="G74" s="56">
        <f>일위대가!I324</f>
        <v>0</v>
      </c>
      <c r="H74" s="56">
        <f>일위대가!J324</f>
        <v>28501</v>
      </c>
      <c r="I74" s="56">
        <f>일위대가!K324</f>
        <v>0</v>
      </c>
      <c r="J74" s="56">
        <f>일위대가!L324</f>
        <v>8143</v>
      </c>
      <c r="K74" s="147" t="s">
        <v>451</v>
      </c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20.100000000000001" customHeight="1">
      <c r="A75" s="138" t="s">
        <v>322</v>
      </c>
      <c r="B75" s="196" t="s">
        <v>229</v>
      </c>
      <c r="C75" s="54" t="s">
        <v>244</v>
      </c>
      <c r="D75" s="55" t="s">
        <v>242</v>
      </c>
      <c r="E75" s="9">
        <f t="shared" si="4"/>
        <v>388697</v>
      </c>
      <c r="F75" s="56">
        <f>일위대가!H329</f>
        <v>14429</v>
      </c>
      <c r="G75" s="56">
        <f>일위대가!I329</f>
        <v>0</v>
      </c>
      <c r="H75" s="56">
        <f>일위대가!J329</f>
        <v>363707</v>
      </c>
      <c r="I75" s="56">
        <f>일위대가!K329</f>
        <v>0</v>
      </c>
      <c r="J75" s="56">
        <f>일위대가!L329</f>
        <v>10561</v>
      </c>
      <c r="K75" s="147" t="s">
        <v>452</v>
      </c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20.100000000000001" customHeight="1">
      <c r="A76" s="138" t="s">
        <v>43</v>
      </c>
      <c r="B76" s="196" t="s">
        <v>317</v>
      </c>
      <c r="C76" s="54" t="s">
        <v>244</v>
      </c>
      <c r="D76" s="55" t="s">
        <v>277</v>
      </c>
      <c r="E76" s="9">
        <f t="shared" si="4"/>
        <v>59032</v>
      </c>
      <c r="F76" s="56">
        <f>일위대가!H332</f>
        <v>10963</v>
      </c>
      <c r="G76" s="56">
        <f>일위대가!I332</f>
        <v>0</v>
      </c>
      <c r="H76" s="56">
        <f>일위대가!J332</f>
        <v>40560</v>
      </c>
      <c r="I76" s="56">
        <f>일위대가!K332</f>
        <v>0</v>
      </c>
      <c r="J76" s="56">
        <f>일위대가!L332</f>
        <v>7509</v>
      </c>
      <c r="K76" s="147" t="s">
        <v>453</v>
      </c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20.100000000000001" customHeight="1">
      <c r="A77" s="138" t="s">
        <v>324</v>
      </c>
      <c r="B77" s="196" t="s">
        <v>304</v>
      </c>
      <c r="C77" s="54" t="s">
        <v>244</v>
      </c>
      <c r="D77" s="55" t="s">
        <v>277</v>
      </c>
      <c r="E77" s="9">
        <f t="shared" si="4"/>
        <v>59030</v>
      </c>
      <c r="F77" s="56">
        <f>일위대가!H336</f>
        <v>10962</v>
      </c>
      <c r="G77" s="56">
        <f>일위대가!I336</f>
        <v>0</v>
      </c>
      <c r="H77" s="56">
        <f>일위대가!J336</f>
        <v>40560</v>
      </c>
      <c r="I77" s="56">
        <f>일위대가!K336</f>
        <v>0</v>
      </c>
      <c r="J77" s="56">
        <f>일위대가!L336</f>
        <v>7508</v>
      </c>
      <c r="K77" s="147" t="s">
        <v>454</v>
      </c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20.100000000000001" customHeight="1">
      <c r="A78" s="138" t="s">
        <v>167</v>
      </c>
      <c r="B78" s="196" t="s">
        <v>166</v>
      </c>
      <c r="C78" s="54" t="s">
        <v>244</v>
      </c>
      <c r="D78" s="55" t="s">
        <v>277</v>
      </c>
      <c r="E78" s="9">
        <f t="shared" si="4"/>
        <v>59032</v>
      </c>
      <c r="F78" s="56">
        <f>일위대가!H339</f>
        <v>10963</v>
      </c>
      <c r="G78" s="56">
        <f>일위대가!I339</f>
        <v>0</v>
      </c>
      <c r="H78" s="56">
        <f>일위대가!J339</f>
        <v>40560</v>
      </c>
      <c r="I78" s="56">
        <f>일위대가!K339</f>
        <v>0</v>
      </c>
      <c r="J78" s="56">
        <f>일위대가!L339</f>
        <v>7509</v>
      </c>
      <c r="K78" s="147" t="s">
        <v>455</v>
      </c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20.100000000000001" customHeight="1">
      <c r="A79" s="138" t="s">
        <v>320</v>
      </c>
      <c r="B79" s="196" t="s">
        <v>238</v>
      </c>
      <c r="C79" s="54" t="s">
        <v>244</v>
      </c>
      <c r="D79" s="55" t="s">
        <v>279</v>
      </c>
      <c r="E79" s="9">
        <f t="shared" si="4"/>
        <v>54622</v>
      </c>
      <c r="F79" s="56">
        <f>일위대가!H344</f>
        <v>20830</v>
      </c>
      <c r="G79" s="56">
        <f>일위대가!I344</f>
        <v>0</v>
      </c>
      <c r="H79" s="56">
        <f>일위대가!J344</f>
        <v>33458</v>
      </c>
      <c r="I79" s="56">
        <f>일위대가!K344</f>
        <v>0</v>
      </c>
      <c r="J79" s="56">
        <f>일위대가!L344</f>
        <v>334</v>
      </c>
      <c r="K79" s="147" t="s">
        <v>456</v>
      </c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20.100000000000001" customHeight="1">
      <c r="A80" s="138" t="s">
        <v>320</v>
      </c>
      <c r="B80" s="196" t="s">
        <v>0</v>
      </c>
      <c r="C80" s="54" t="s">
        <v>244</v>
      </c>
      <c r="D80" s="55" t="s">
        <v>279</v>
      </c>
      <c r="E80" s="9">
        <f t="shared" si="4"/>
        <v>91182</v>
      </c>
      <c r="F80" s="56">
        <f>일위대가!H351</f>
        <v>57390</v>
      </c>
      <c r="G80" s="56">
        <f>일위대가!I351</f>
        <v>0</v>
      </c>
      <c r="H80" s="56">
        <f>일위대가!J351</f>
        <v>33458</v>
      </c>
      <c r="I80" s="56">
        <f>일위대가!K351</f>
        <v>0</v>
      </c>
      <c r="J80" s="56">
        <f>일위대가!L351</f>
        <v>334</v>
      </c>
      <c r="K80" s="147" t="s">
        <v>457</v>
      </c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20.100000000000001" customHeight="1">
      <c r="A81" s="138" t="s">
        <v>196</v>
      </c>
      <c r="B81" s="196" t="s">
        <v>16</v>
      </c>
      <c r="C81" s="54" t="s">
        <v>244</v>
      </c>
      <c r="D81" s="55" t="s">
        <v>277</v>
      </c>
      <c r="E81" s="9">
        <f t="shared" si="4"/>
        <v>17103</v>
      </c>
      <c r="F81" s="56">
        <f>일위대가!H354</f>
        <v>0</v>
      </c>
      <c r="G81" s="56">
        <f>일위대가!I354</f>
        <v>0</v>
      </c>
      <c r="H81" s="56">
        <f>일위대가!J354</f>
        <v>17103</v>
      </c>
      <c r="I81" s="56">
        <f>일위대가!K354</f>
        <v>0</v>
      </c>
      <c r="J81" s="56">
        <f>일위대가!L354</f>
        <v>0</v>
      </c>
      <c r="K81" s="147" t="s">
        <v>458</v>
      </c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0.100000000000001" customHeight="1">
      <c r="A82" s="138" t="s">
        <v>269</v>
      </c>
      <c r="B82" s="196" t="s">
        <v>117</v>
      </c>
      <c r="C82" s="54" t="s">
        <v>244</v>
      </c>
      <c r="D82" s="55" t="s">
        <v>277</v>
      </c>
      <c r="E82" s="9">
        <f t="shared" si="4"/>
        <v>18465</v>
      </c>
      <c r="F82" s="56">
        <f>일위대가!H358</f>
        <v>242</v>
      </c>
      <c r="G82" s="56">
        <f>일위대가!I358</f>
        <v>0</v>
      </c>
      <c r="H82" s="56">
        <f>일위대가!J358</f>
        <v>17968</v>
      </c>
      <c r="I82" s="56">
        <f>일위대가!K358</f>
        <v>0</v>
      </c>
      <c r="J82" s="56">
        <f>일위대가!L358</f>
        <v>255</v>
      </c>
      <c r="K82" s="147" t="s">
        <v>459</v>
      </c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20.100000000000001" customHeight="1">
      <c r="A83" s="138" t="s">
        <v>39</v>
      </c>
      <c r="B83" s="196" t="s">
        <v>48</v>
      </c>
      <c r="C83" s="54" t="s">
        <v>244</v>
      </c>
      <c r="D83" s="55" t="s">
        <v>277</v>
      </c>
      <c r="E83" s="9">
        <f t="shared" si="4"/>
        <v>651139</v>
      </c>
      <c r="F83" s="56">
        <f>일위대가!H365</f>
        <v>56490</v>
      </c>
      <c r="G83" s="56">
        <f>일위대가!I365</f>
        <v>0</v>
      </c>
      <c r="H83" s="56">
        <f>일위대가!J365</f>
        <v>589293</v>
      </c>
      <c r="I83" s="56">
        <f>일위대가!K365</f>
        <v>0</v>
      </c>
      <c r="J83" s="56">
        <f>일위대가!L365</f>
        <v>5356</v>
      </c>
      <c r="K83" s="147" t="s">
        <v>460</v>
      </c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20.100000000000001" customHeight="1">
      <c r="A84" s="138" t="s">
        <v>312</v>
      </c>
      <c r="B84" s="196" t="s">
        <v>32</v>
      </c>
      <c r="C84" s="54" t="s">
        <v>244</v>
      </c>
      <c r="D84" s="55" t="s">
        <v>277</v>
      </c>
      <c r="E84" s="9">
        <f t="shared" si="4"/>
        <v>44469</v>
      </c>
      <c r="F84" s="56">
        <f>일위대가!H368</f>
        <v>0</v>
      </c>
      <c r="G84" s="56">
        <f>일위대가!I368</f>
        <v>0</v>
      </c>
      <c r="H84" s="56">
        <f>일위대가!J368</f>
        <v>44469</v>
      </c>
      <c r="I84" s="56">
        <f>일위대가!K368</f>
        <v>0</v>
      </c>
      <c r="J84" s="56">
        <f>일위대가!L368</f>
        <v>0</v>
      </c>
      <c r="K84" s="147" t="s">
        <v>461</v>
      </c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20.100000000000001" customHeight="1">
      <c r="A85" s="138" t="s">
        <v>58</v>
      </c>
      <c r="B85" s="196" t="s">
        <v>112</v>
      </c>
      <c r="C85" s="54" t="s">
        <v>244</v>
      </c>
      <c r="D85" s="55" t="s">
        <v>277</v>
      </c>
      <c r="E85" s="9">
        <f t="shared" si="4"/>
        <v>14641</v>
      </c>
      <c r="F85" s="56">
        <f>일위대가!H371</f>
        <v>437</v>
      </c>
      <c r="G85" s="56">
        <f>일위대가!I371</f>
        <v>0</v>
      </c>
      <c r="H85" s="56">
        <f>일위대가!J371</f>
        <v>14006</v>
      </c>
      <c r="I85" s="56">
        <f>일위대가!K371</f>
        <v>0</v>
      </c>
      <c r="J85" s="56">
        <f>일위대가!L371</f>
        <v>198</v>
      </c>
      <c r="K85" s="147" t="s">
        <v>462</v>
      </c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20.100000000000001" customHeight="1">
      <c r="A86" s="138" t="s">
        <v>71</v>
      </c>
      <c r="B86" s="196" t="s">
        <v>217</v>
      </c>
      <c r="C86" s="54" t="s">
        <v>244</v>
      </c>
      <c r="D86" s="55" t="s">
        <v>103</v>
      </c>
      <c r="E86" s="9">
        <f t="shared" si="4"/>
        <v>32824</v>
      </c>
      <c r="F86" s="56">
        <f>일위대가!H374</f>
        <v>0</v>
      </c>
      <c r="G86" s="56">
        <f>일위대가!I374</f>
        <v>0</v>
      </c>
      <c r="H86" s="56">
        <f>일위대가!J374</f>
        <v>32824</v>
      </c>
      <c r="I86" s="56">
        <f>일위대가!K374</f>
        <v>0</v>
      </c>
      <c r="J86" s="56">
        <f>일위대가!L374</f>
        <v>0</v>
      </c>
      <c r="K86" s="147" t="s">
        <v>463</v>
      </c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20.100000000000001" customHeight="1">
      <c r="A87" s="223" t="s">
        <v>912</v>
      </c>
      <c r="B87" s="224" t="s">
        <v>485</v>
      </c>
      <c r="C87" s="225">
        <v>1</v>
      </c>
      <c r="D87" s="226" t="s">
        <v>153</v>
      </c>
      <c r="E87" s="227">
        <f t="shared" si="4"/>
        <v>414636</v>
      </c>
      <c r="F87" s="228">
        <f>일위대가!H379</f>
        <v>306006</v>
      </c>
      <c r="G87" s="228">
        <f>일위대가!I381</f>
        <v>273539</v>
      </c>
      <c r="H87" s="228">
        <f>일위대가!J379</f>
        <v>85333</v>
      </c>
      <c r="I87" s="228">
        <f>일위대가!K381</f>
        <v>0</v>
      </c>
      <c r="J87" s="228">
        <f>일위대가!L379</f>
        <v>23297</v>
      </c>
      <c r="K87" s="229" t="s">
        <v>913</v>
      </c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20.100000000000001" customHeight="1">
      <c r="A88" s="211" t="s">
        <v>912</v>
      </c>
      <c r="B88" s="212" t="s">
        <v>903</v>
      </c>
      <c r="C88" s="213">
        <v>1</v>
      </c>
      <c r="D88" s="214" t="s">
        <v>153</v>
      </c>
      <c r="E88" s="171">
        <f t="shared" si="4"/>
        <v>534636</v>
      </c>
      <c r="F88" s="215">
        <f>일위대가!H384</f>
        <v>426006</v>
      </c>
      <c r="G88" s="215">
        <f>일위대가!I382</f>
        <v>56874</v>
      </c>
      <c r="H88" s="215">
        <f>일위대가!J384</f>
        <v>85333</v>
      </c>
      <c r="I88" s="215">
        <f>일위대가!K382</f>
        <v>46594</v>
      </c>
      <c r="J88" s="215">
        <f>일위대가!L384</f>
        <v>23297</v>
      </c>
      <c r="K88" s="216" t="s">
        <v>914</v>
      </c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20.100000000000001" customHeight="1">
      <c r="A89" s="211" t="s">
        <v>915</v>
      </c>
      <c r="B89" s="212" t="s">
        <v>916</v>
      </c>
      <c r="C89" s="213">
        <v>1</v>
      </c>
      <c r="D89" s="214" t="s">
        <v>153</v>
      </c>
      <c r="E89" s="171">
        <f t="shared" si="4"/>
        <v>83784</v>
      </c>
      <c r="F89" s="215">
        <f>일위대가!H388</f>
        <v>34000</v>
      </c>
      <c r="G89" s="215">
        <f>일위대가!I383</f>
        <v>0</v>
      </c>
      <c r="H89" s="215">
        <f>일위대가!J388</f>
        <v>49784</v>
      </c>
      <c r="I89" s="215">
        <f>일위대가!K383</f>
        <v>0</v>
      </c>
      <c r="J89" s="215">
        <f>일위대가!L388</f>
        <v>0</v>
      </c>
      <c r="K89" s="216" t="s">
        <v>917</v>
      </c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20.100000000000001" customHeight="1" thickBot="1">
      <c r="A90" s="217" t="s">
        <v>918</v>
      </c>
      <c r="B90" s="218" t="s">
        <v>920</v>
      </c>
      <c r="C90" s="219">
        <v>1</v>
      </c>
      <c r="D90" s="220" t="s">
        <v>153</v>
      </c>
      <c r="E90" s="209">
        <f t="shared" si="4"/>
        <v>100196</v>
      </c>
      <c r="F90" s="221">
        <f>일위대가!H392</f>
        <v>34000</v>
      </c>
      <c r="G90" s="221">
        <f>일위대가!I384</f>
        <v>0</v>
      </c>
      <c r="H90" s="221">
        <f>일위대가!J392</f>
        <v>66196</v>
      </c>
      <c r="I90" s="221">
        <f>일위대가!K384</f>
        <v>0</v>
      </c>
      <c r="J90" s="221">
        <f>일위대가!L392</f>
        <v>0</v>
      </c>
      <c r="K90" s="222" t="s">
        <v>919</v>
      </c>
      <c r="L90" s="1"/>
      <c r="M90" s="1"/>
      <c r="N90" s="1"/>
      <c r="O90" s="1"/>
      <c r="P90" s="1"/>
      <c r="Q90" s="1"/>
      <c r="R90" s="1"/>
      <c r="S90" s="1"/>
      <c r="T90" s="1"/>
      <c r="U90" s="1"/>
    </row>
  </sheetData>
  <mergeCells count="10">
    <mergeCell ref="A1:K1"/>
    <mergeCell ref="A3:A4"/>
    <mergeCell ref="B3:B4"/>
    <mergeCell ref="C3:C4"/>
    <mergeCell ref="D3:D4"/>
    <mergeCell ref="E3:E4"/>
    <mergeCell ref="F3:F4"/>
    <mergeCell ref="H3:H4"/>
    <mergeCell ref="J3:J4"/>
    <mergeCell ref="K3:K4"/>
  </mergeCells>
  <phoneticPr fontId="6" type="noConversion"/>
  <printOptions horizontalCentered="1"/>
  <pageMargins left="0.35433070866141736" right="0.35433070866141736" top="0.43307086614173229" bottom="0.27559055118110237" header="0.23622047244094491" footer="0.118110236220472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392"/>
  <sheetViews>
    <sheetView view="pageBreakPreview" zoomScale="115" zoomScaleNormal="100" zoomScaleSheetLayoutView="115" workbookViewId="0">
      <selection activeCell="A127" sqref="A127"/>
    </sheetView>
  </sheetViews>
  <sheetFormatPr defaultRowHeight="18" customHeight="1"/>
  <cols>
    <col min="1" max="1" width="24.140625" style="87" customWidth="1"/>
    <col min="2" max="2" width="22.42578125" style="87" customWidth="1"/>
    <col min="3" max="3" width="8.85546875" style="88" customWidth="1"/>
    <col min="4" max="4" width="4.85546875" style="87" customWidth="1"/>
    <col min="5" max="5" width="10.5703125" style="87" customWidth="1"/>
    <col min="6" max="6" width="10.7109375" style="87" customWidth="1"/>
    <col min="7" max="8" width="10.85546875" style="87" customWidth="1"/>
    <col min="9" max="10" width="10.7109375" style="87" customWidth="1"/>
    <col min="11" max="11" width="9.7109375" style="87" customWidth="1"/>
    <col min="12" max="12" width="10.140625" style="87" customWidth="1"/>
    <col min="13" max="13" width="9" style="89" customWidth="1"/>
    <col min="14" max="16384" width="9.140625" style="87"/>
  </cols>
  <sheetData>
    <row r="1" spans="1:23" ht="26.1" customHeight="1">
      <c r="A1" s="291" t="s">
        <v>246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thickBot="1">
      <c r="A2" s="6"/>
      <c r="B2" s="6"/>
      <c r="C2" s="51"/>
      <c r="D2" s="6"/>
      <c r="E2" s="6"/>
      <c r="F2" s="6"/>
      <c r="G2" s="6"/>
      <c r="H2" s="6"/>
      <c r="I2" s="6"/>
      <c r="J2" s="6"/>
      <c r="K2" s="6"/>
      <c r="L2" s="6"/>
      <c r="M2" s="46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292" t="s">
        <v>57</v>
      </c>
      <c r="B3" s="281" t="s">
        <v>300</v>
      </c>
      <c r="C3" s="294" t="s">
        <v>170</v>
      </c>
      <c r="D3" s="281" t="s">
        <v>313</v>
      </c>
      <c r="E3" s="281" t="s">
        <v>109</v>
      </c>
      <c r="F3" s="281"/>
      <c r="G3" s="281" t="s">
        <v>84</v>
      </c>
      <c r="H3" s="281"/>
      <c r="I3" s="281" t="s">
        <v>218</v>
      </c>
      <c r="J3" s="281"/>
      <c r="K3" s="281" t="s">
        <v>231</v>
      </c>
      <c r="L3" s="281"/>
      <c r="M3" s="296" t="s">
        <v>137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293"/>
      <c r="B4" s="282"/>
      <c r="C4" s="295"/>
      <c r="D4" s="282"/>
      <c r="E4" s="198" t="s">
        <v>42</v>
      </c>
      <c r="F4" s="198" t="s">
        <v>19</v>
      </c>
      <c r="G4" s="198" t="s">
        <v>42</v>
      </c>
      <c r="H4" s="198" t="s">
        <v>19</v>
      </c>
      <c r="I4" s="198" t="s">
        <v>42</v>
      </c>
      <c r="J4" s="198" t="s">
        <v>19</v>
      </c>
      <c r="K4" s="198" t="s">
        <v>42</v>
      </c>
      <c r="L4" s="198" t="s">
        <v>19</v>
      </c>
      <c r="M4" s="297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149" t="s">
        <v>47</v>
      </c>
      <c r="B5" s="199"/>
      <c r="C5" s="11"/>
      <c r="D5" s="199"/>
      <c r="E5" s="9"/>
      <c r="F5" s="9"/>
      <c r="G5" s="9"/>
      <c r="H5" s="9"/>
      <c r="I5" s="9"/>
      <c r="J5" s="9"/>
      <c r="K5" s="9"/>
      <c r="L5" s="9"/>
      <c r="M5" s="150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149" t="s">
        <v>9</v>
      </c>
      <c r="B6" s="199" t="s">
        <v>83</v>
      </c>
      <c r="C6" s="11">
        <v>0.43</v>
      </c>
      <c r="D6" s="199" t="s">
        <v>277</v>
      </c>
      <c r="E6" s="9">
        <f t="shared" ref="E6:F9" si="0">G6+I6+K6</f>
        <v>6280</v>
      </c>
      <c r="F6" s="9">
        <f t="shared" si="0"/>
        <v>2698</v>
      </c>
      <c r="G6" s="9">
        <f>H301</f>
        <v>325</v>
      </c>
      <c r="H6" s="9">
        <f>TRUNC(C6*G6,0)</f>
        <v>139</v>
      </c>
      <c r="I6" s="9">
        <f>J301</f>
        <v>5611</v>
      </c>
      <c r="J6" s="9">
        <f>TRUNC(C6*I6,0)</f>
        <v>2412</v>
      </c>
      <c r="K6" s="9">
        <f>L301</f>
        <v>344</v>
      </c>
      <c r="L6" s="9">
        <f>TRUNC(C6*K6,0)</f>
        <v>147</v>
      </c>
      <c r="M6" s="150" t="str">
        <f>일위대가_목록!K69</f>
        <v>제   65호표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149" t="s">
        <v>123</v>
      </c>
      <c r="B7" s="199" t="s">
        <v>117</v>
      </c>
      <c r="C7" s="11">
        <v>0.12</v>
      </c>
      <c r="D7" s="199" t="s">
        <v>277</v>
      </c>
      <c r="E7" s="9">
        <f t="shared" si="0"/>
        <v>1515</v>
      </c>
      <c r="F7" s="9">
        <f t="shared" si="0"/>
        <v>181</v>
      </c>
      <c r="G7" s="9">
        <f>H315</f>
        <v>269</v>
      </c>
      <c r="H7" s="9">
        <f>TRUNC(C7*G7,0)</f>
        <v>32</v>
      </c>
      <c r="I7" s="9">
        <f>J315</f>
        <v>962</v>
      </c>
      <c r="J7" s="9">
        <f>TRUNC(C7*I7,0)</f>
        <v>115</v>
      </c>
      <c r="K7" s="9">
        <f>L315</f>
        <v>284</v>
      </c>
      <c r="L7" s="9">
        <f>TRUNC(C7*K7,0)</f>
        <v>34</v>
      </c>
      <c r="M7" s="150" t="str">
        <f>일위대가_목록!K72</f>
        <v>제   68호표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149" t="s">
        <v>269</v>
      </c>
      <c r="B8" s="199" t="s">
        <v>117</v>
      </c>
      <c r="C8" s="11">
        <v>0.31</v>
      </c>
      <c r="D8" s="199" t="s">
        <v>277</v>
      </c>
      <c r="E8" s="9">
        <f t="shared" si="0"/>
        <v>18465</v>
      </c>
      <c r="F8" s="9">
        <f t="shared" si="0"/>
        <v>5724</v>
      </c>
      <c r="G8" s="9">
        <f>H358</f>
        <v>242</v>
      </c>
      <c r="H8" s="9">
        <f>TRUNC(C8*G8,0)</f>
        <v>75</v>
      </c>
      <c r="I8" s="9">
        <f>J358</f>
        <v>17968</v>
      </c>
      <c r="J8" s="9">
        <f>TRUNC(C8*I8,0)</f>
        <v>5570</v>
      </c>
      <c r="K8" s="9">
        <f>L358</f>
        <v>255</v>
      </c>
      <c r="L8" s="9">
        <f>TRUNC(C8*K8,0)</f>
        <v>79</v>
      </c>
      <c r="M8" s="150" t="str">
        <f>일위대가_목록!K82</f>
        <v>제   78호표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149" t="s">
        <v>58</v>
      </c>
      <c r="B9" s="199" t="s">
        <v>112</v>
      </c>
      <c r="C9" s="11">
        <v>0.31</v>
      </c>
      <c r="D9" s="199" t="s">
        <v>277</v>
      </c>
      <c r="E9" s="9">
        <f t="shared" si="0"/>
        <v>14641</v>
      </c>
      <c r="F9" s="9">
        <f t="shared" si="0"/>
        <v>4537</v>
      </c>
      <c r="G9" s="9">
        <f>H371</f>
        <v>437</v>
      </c>
      <c r="H9" s="9">
        <f>TRUNC(C9*G9,0)</f>
        <v>135</v>
      </c>
      <c r="I9" s="9">
        <f>J371</f>
        <v>14006</v>
      </c>
      <c r="J9" s="9">
        <f>TRUNC(C9*I9,0)</f>
        <v>4341</v>
      </c>
      <c r="K9" s="9">
        <f>L371</f>
        <v>198</v>
      </c>
      <c r="L9" s="9">
        <f>TRUNC(C9*K9,0)</f>
        <v>61</v>
      </c>
      <c r="M9" s="150" t="str">
        <f>일위대가_목록!K85</f>
        <v>제   81호표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149" t="s">
        <v>44</v>
      </c>
      <c r="B10" s="199"/>
      <c r="C10" s="11"/>
      <c r="D10" s="199"/>
      <c r="E10" s="9"/>
      <c r="F10" s="9">
        <f>H10+J10+L10</f>
        <v>13140</v>
      </c>
      <c r="G10" s="9"/>
      <c r="H10" s="9">
        <f>INT(SUM(H6:H9))</f>
        <v>381</v>
      </c>
      <c r="I10" s="9"/>
      <c r="J10" s="9">
        <f>INT(SUM(J6:J9))</f>
        <v>12438</v>
      </c>
      <c r="K10" s="9"/>
      <c r="L10" s="9">
        <f>INT(SUM(L6:L9))</f>
        <v>321</v>
      </c>
      <c r="M10" s="150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149" t="s">
        <v>59</v>
      </c>
      <c r="B11" s="199"/>
      <c r="C11" s="11"/>
      <c r="D11" s="199"/>
      <c r="E11" s="9"/>
      <c r="F11" s="9"/>
      <c r="G11" s="9"/>
      <c r="H11" s="9"/>
      <c r="I11" s="9"/>
      <c r="J11" s="9"/>
      <c r="K11" s="9"/>
      <c r="L11" s="9"/>
      <c r="M11" s="150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149" t="s">
        <v>712</v>
      </c>
      <c r="B12" s="199" t="s">
        <v>899</v>
      </c>
      <c r="C12" s="11">
        <v>0.01</v>
      </c>
      <c r="D12" s="199" t="s">
        <v>242</v>
      </c>
      <c r="E12" s="9">
        <f t="shared" ref="E12:E20" si="1">G12+I12+K12</f>
        <v>646519</v>
      </c>
      <c r="F12" s="9">
        <f t="shared" ref="F12:F20" si="2">H12+J12+L12</f>
        <v>6465</v>
      </c>
      <c r="G12" s="9">
        <v>0</v>
      </c>
      <c r="H12" s="9">
        <f t="shared" ref="H12:H20" si="3">TRUNC(C12*G12,0)</f>
        <v>0</v>
      </c>
      <c r="I12" s="9">
        <f>J312</f>
        <v>646519</v>
      </c>
      <c r="J12" s="9">
        <f t="shared" ref="J12:J20" si="4">TRUNC(C12*I12,0)</f>
        <v>6465</v>
      </c>
      <c r="K12" s="9">
        <v>0</v>
      </c>
      <c r="L12" s="9">
        <f t="shared" ref="L12:L20" si="5">TRUNC(C12*K12,0)</f>
        <v>0</v>
      </c>
      <c r="M12" s="150" t="str">
        <f>일위대가_목록!K71</f>
        <v>제   67호표</v>
      </c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149" t="s">
        <v>9</v>
      </c>
      <c r="B13" s="199" t="s">
        <v>83</v>
      </c>
      <c r="C13" s="11">
        <v>0.47</v>
      </c>
      <c r="D13" s="199" t="s">
        <v>277</v>
      </c>
      <c r="E13" s="9">
        <f t="shared" si="1"/>
        <v>6280</v>
      </c>
      <c r="F13" s="9">
        <f t="shared" si="2"/>
        <v>2950</v>
      </c>
      <c r="G13" s="9">
        <f>H301</f>
        <v>325</v>
      </c>
      <c r="H13" s="9">
        <f t="shared" si="3"/>
        <v>152</v>
      </c>
      <c r="I13" s="9">
        <f>J301</f>
        <v>5611</v>
      </c>
      <c r="J13" s="9">
        <f t="shared" si="4"/>
        <v>2637</v>
      </c>
      <c r="K13" s="9">
        <f>L301</f>
        <v>344</v>
      </c>
      <c r="L13" s="9">
        <f t="shared" si="5"/>
        <v>161</v>
      </c>
      <c r="M13" s="150" t="str">
        <f>일위대가_목록!K69</f>
        <v>제   65호표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149" t="s">
        <v>123</v>
      </c>
      <c r="B14" s="199" t="s">
        <v>117</v>
      </c>
      <c r="C14" s="11">
        <v>0.06</v>
      </c>
      <c r="D14" s="199" t="s">
        <v>277</v>
      </c>
      <c r="E14" s="9">
        <f t="shared" si="1"/>
        <v>1515</v>
      </c>
      <c r="F14" s="9">
        <f t="shared" si="2"/>
        <v>90</v>
      </c>
      <c r="G14" s="9">
        <f>H315</f>
        <v>269</v>
      </c>
      <c r="H14" s="9">
        <f t="shared" si="3"/>
        <v>16</v>
      </c>
      <c r="I14" s="9">
        <f>J315</f>
        <v>962</v>
      </c>
      <c r="J14" s="9">
        <f t="shared" si="4"/>
        <v>57</v>
      </c>
      <c r="K14" s="9">
        <f>L315</f>
        <v>284</v>
      </c>
      <c r="L14" s="9">
        <f t="shared" si="5"/>
        <v>17</v>
      </c>
      <c r="M14" s="150" t="str">
        <f>일위대가_목록!K72</f>
        <v>제   68호표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149" t="s">
        <v>269</v>
      </c>
      <c r="B15" s="199" t="s">
        <v>117</v>
      </c>
      <c r="C15" s="11">
        <v>0.2</v>
      </c>
      <c r="D15" s="199" t="s">
        <v>277</v>
      </c>
      <c r="E15" s="9">
        <f t="shared" si="1"/>
        <v>18465</v>
      </c>
      <c r="F15" s="9">
        <f t="shared" si="2"/>
        <v>3692</v>
      </c>
      <c r="G15" s="9">
        <f>H358</f>
        <v>242</v>
      </c>
      <c r="H15" s="9">
        <f t="shared" si="3"/>
        <v>48</v>
      </c>
      <c r="I15" s="9">
        <f>J358</f>
        <v>17968</v>
      </c>
      <c r="J15" s="9">
        <f t="shared" si="4"/>
        <v>3593</v>
      </c>
      <c r="K15" s="9">
        <f>L358</f>
        <v>255</v>
      </c>
      <c r="L15" s="9">
        <f t="shared" si="5"/>
        <v>51</v>
      </c>
      <c r="M15" s="150" t="str">
        <f>M8</f>
        <v>제   78호표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149" t="s">
        <v>43</v>
      </c>
      <c r="B16" s="199" t="s">
        <v>317</v>
      </c>
      <c r="C16" s="11">
        <v>0.22</v>
      </c>
      <c r="D16" s="199" t="s">
        <v>277</v>
      </c>
      <c r="E16" s="9">
        <f t="shared" si="1"/>
        <v>59032</v>
      </c>
      <c r="F16" s="9">
        <f t="shared" si="2"/>
        <v>12985</v>
      </c>
      <c r="G16" s="9">
        <f>H332</f>
        <v>10963</v>
      </c>
      <c r="H16" s="9">
        <f t="shared" si="3"/>
        <v>2411</v>
      </c>
      <c r="I16" s="9">
        <f>J332</f>
        <v>40560</v>
      </c>
      <c r="J16" s="9">
        <f t="shared" si="4"/>
        <v>8923</v>
      </c>
      <c r="K16" s="9">
        <f>L332</f>
        <v>7509</v>
      </c>
      <c r="L16" s="9">
        <f t="shared" si="5"/>
        <v>1651</v>
      </c>
      <c r="M16" s="150" t="str">
        <f>일위대가_목록!K76</f>
        <v>제   72호표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149" t="s">
        <v>58</v>
      </c>
      <c r="B17" s="199" t="s">
        <v>112</v>
      </c>
      <c r="C17" s="11">
        <v>0.2</v>
      </c>
      <c r="D17" s="199" t="s">
        <v>277</v>
      </c>
      <c r="E17" s="9">
        <f t="shared" si="1"/>
        <v>14641</v>
      </c>
      <c r="F17" s="9">
        <f t="shared" si="2"/>
        <v>2927</v>
      </c>
      <c r="G17" s="9">
        <f>H371</f>
        <v>437</v>
      </c>
      <c r="H17" s="9">
        <f t="shared" si="3"/>
        <v>87</v>
      </c>
      <c r="I17" s="9">
        <f>J371</f>
        <v>14006</v>
      </c>
      <c r="J17" s="9">
        <f t="shared" si="4"/>
        <v>2801</v>
      </c>
      <c r="K17" s="9">
        <f>L371</f>
        <v>198</v>
      </c>
      <c r="L17" s="9">
        <f t="shared" si="5"/>
        <v>39</v>
      </c>
      <c r="M17" s="150" t="str">
        <f>일위대가_목록!K85</f>
        <v>제   81호표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149" t="s">
        <v>322</v>
      </c>
      <c r="B18" s="199" t="s">
        <v>229</v>
      </c>
      <c r="C18" s="11">
        <v>0.01</v>
      </c>
      <c r="D18" s="199" t="s">
        <v>242</v>
      </c>
      <c r="E18" s="9">
        <f t="shared" si="1"/>
        <v>388697</v>
      </c>
      <c r="F18" s="9">
        <f t="shared" si="2"/>
        <v>3886</v>
      </c>
      <c r="G18" s="9">
        <f>H329</f>
        <v>14429</v>
      </c>
      <c r="H18" s="9">
        <f t="shared" si="3"/>
        <v>144</v>
      </c>
      <c r="I18" s="9">
        <f>J329</f>
        <v>363707</v>
      </c>
      <c r="J18" s="9">
        <f t="shared" si="4"/>
        <v>3637</v>
      </c>
      <c r="K18" s="9">
        <f>L329</f>
        <v>10561</v>
      </c>
      <c r="L18" s="9">
        <f t="shared" si="5"/>
        <v>105</v>
      </c>
      <c r="M18" s="150" t="str">
        <f>일위대가_목록!K75</f>
        <v>제   71호표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149" t="s">
        <v>61</v>
      </c>
      <c r="B19" s="199" t="s">
        <v>55</v>
      </c>
      <c r="C19" s="11">
        <v>0.01</v>
      </c>
      <c r="D19" s="199" t="s">
        <v>242</v>
      </c>
      <c r="E19" s="9">
        <f t="shared" si="1"/>
        <v>2531055</v>
      </c>
      <c r="F19" s="9">
        <f t="shared" si="2"/>
        <v>25309</v>
      </c>
      <c r="G19" s="9">
        <f>H309</f>
        <v>126578</v>
      </c>
      <c r="H19" s="9">
        <f t="shared" si="3"/>
        <v>1265</v>
      </c>
      <c r="I19" s="9">
        <f>J309</f>
        <v>2402259</v>
      </c>
      <c r="J19" s="9">
        <f t="shared" si="4"/>
        <v>24022</v>
      </c>
      <c r="K19" s="9">
        <f>L309</f>
        <v>2218</v>
      </c>
      <c r="L19" s="9">
        <f t="shared" si="5"/>
        <v>22</v>
      </c>
      <c r="M19" s="150" t="str">
        <f>일위대가_목록!K70</f>
        <v>제   66호표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149" t="s">
        <v>262</v>
      </c>
      <c r="B20" s="199" t="s">
        <v>15</v>
      </c>
      <c r="C20" s="11">
        <v>0.17</v>
      </c>
      <c r="D20" s="199" t="s">
        <v>277</v>
      </c>
      <c r="E20" s="9">
        <f t="shared" si="1"/>
        <v>24000</v>
      </c>
      <c r="F20" s="9">
        <f t="shared" si="2"/>
        <v>4080</v>
      </c>
      <c r="G20" s="9">
        <f>자재단가!I5</f>
        <v>24000</v>
      </c>
      <c r="H20" s="9">
        <f t="shared" si="3"/>
        <v>4080</v>
      </c>
      <c r="I20" s="9">
        <v>0</v>
      </c>
      <c r="J20" s="9">
        <f t="shared" si="4"/>
        <v>0</v>
      </c>
      <c r="K20" s="9">
        <v>0</v>
      </c>
      <c r="L20" s="9">
        <f t="shared" si="5"/>
        <v>0</v>
      </c>
      <c r="M20" s="150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149" t="s">
        <v>44</v>
      </c>
      <c r="B21" s="199"/>
      <c r="C21" s="11"/>
      <c r="D21" s="199"/>
      <c r="E21" s="9"/>
      <c r="F21" s="9">
        <f>H21+J21+L21</f>
        <v>62384</v>
      </c>
      <c r="G21" s="9"/>
      <c r="H21" s="9">
        <f>INT(SUM(H12:H20))</f>
        <v>8203</v>
      </c>
      <c r="I21" s="9"/>
      <c r="J21" s="9">
        <f>INT(SUM(J12:J20))</f>
        <v>52135</v>
      </c>
      <c r="K21" s="9"/>
      <c r="L21" s="9">
        <f>INT(SUM(L12:L20))</f>
        <v>2046</v>
      </c>
      <c r="M21" s="150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149" t="s">
        <v>13</v>
      </c>
      <c r="B22" s="199"/>
      <c r="C22" s="11"/>
      <c r="D22" s="199"/>
      <c r="E22" s="9"/>
      <c r="F22" s="9"/>
      <c r="G22" s="9"/>
      <c r="H22" s="9"/>
      <c r="I22" s="9"/>
      <c r="J22" s="9"/>
      <c r="K22" s="9"/>
      <c r="L22" s="9"/>
      <c r="M22" s="150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149" t="s">
        <v>168</v>
      </c>
      <c r="B23" s="199" t="s">
        <v>0</v>
      </c>
      <c r="C23" s="11">
        <v>3</v>
      </c>
      <c r="D23" s="199" t="s">
        <v>240</v>
      </c>
      <c r="E23" s="9">
        <f t="shared" ref="E23:E32" si="6">G23+I23+K23</f>
        <v>5521</v>
      </c>
      <c r="F23" s="9">
        <f t="shared" ref="F23:F32" si="7">H23+J23+L23</f>
        <v>16563</v>
      </c>
      <c r="G23" s="9">
        <f>H321</f>
        <v>2824</v>
      </c>
      <c r="H23" s="9">
        <f t="shared" ref="H23:H32" si="8">TRUNC(C23*G23,0)</f>
        <v>8472</v>
      </c>
      <c r="I23" s="9">
        <f>J321</f>
        <v>2631</v>
      </c>
      <c r="J23" s="9">
        <f t="shared" ref="J23:J32" si="9">TRUNC(C23*I23,0)</f>
        <v>7893</v>
      </c>
      <c r="K23" s="9">
        <f>L321</f>
        <v>66</v>
      </c>
      <c r="L23" s="9">
        <f t="shared" ref="L23:L32" si="10">TRUNC(C23*K23,0)</f>
        <v>198</v>
      </c>
      <c r="M23" s="150" t="str">
        <f>일위대가_목록!K73</f>
        <v>제   69호표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149" t="s">
        <v>281</v>
      </c>
      <c r="B24" s="199" t="s">
        <v>306</v>
      </c>
      <c r="C24" s="11">
        <v>0.12</v>
      </c>
      <c r="D24" s="199" t="s">
        <v>277</v>
      </c>
      <c r="E24" s="9">
        <f t="shared" si="6"/>
        <v>42943</v>
      </c>
      <c r="F24" s="9">
        <f t="shared" si="7"/>
        <v>5152</v>
      </c>
      <c r="G24" s="9">
        <f>H324</f>
        <v>6299</v>
      </c>
      <c r="H24" s="9">
        <f t="shared" si="8"/>
        <v>755</v>
      </c>
      <c r="I24" s="9">
        <f>J324</f>
        <v>28501</v>
      </c>
      <c r="J24" s="9">
        <f t="shared" si="9"/>
        <v>3420</v>
      </c>
      <c r="K24" s="9">
        <f>L324</f>
        <v>8143</v>
      </c>
      <c r="L24" s="9">
        <f t="shared" si="10"/>
        <v>977</v>
      </c>
      <c r="M24" s="150" t="str">
        <f>일위대가_목록!K74</f>
        <v>제   70호표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149" t="s">
        <v>9</v>
      </c>
      <c r="B25" s="199" t="s">
        <v>83</v>
      </c>
      <c r="C25" s="11">
        <v>0.43</v>
      </c>
      <c r="D25" s="199" t="s">
        <v>277</v>
      </c>
      <c r="E25" s="9">
        <f t="shared" si="6"/>
        <v>6280</v>
      </c>
      <c r="F25" s="9">
        <f t="shared" si="7"/>
        <v>2698</v>
      </c>
      <c r="G25" s="9">
        <f>H301</f>
        <v>325</v>
      </c>
      <c r="H25" s="9">
        <f t="shared" si="8"/>
        <v>139</v>
      </c>
      <c r="I25" s="9">
        <f>J301</f>
        <v>5611</v>
      </c>
      <c r="J25" s="9">
        <f t="shared" si="9"/>
        <v>2412</v>
      </c>
      <c r="K25" s="9">
        <f>L301</f>
        <v>344</v>
      </c>
      <c r="L25" s="9">
        <f t="shared" si="10"/>
        <v>147</v>
      </c>
      <c r="M25" s="150" t="str">
        <f>일위대가_목록!K69</f>
        <v>제   65호표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149" t="s">
        <v>123</v>
      </c>
      <c r="B26" s="199" t="s">
        <v>117</v>
      </c>
      <c r="C26" s="11">
        <v>0.06</v>
      </c>
      <c r="D26" s="199" t="s">
        <v>277</v>
      </c>
      <c r="E26" s="9">
        <f t="shared" si="6"/>
        <v>1515</v>
      </c>
      <c r="F26" s="9">
        <f t="shared" si="7"/>
        <v>90</v>
      </c>
      <c r="G26" s="9">
        <f>H315</f>
        <v>269</v>
      </c>
      <c r="H26" s="9">
        <f t="shared" si="8"/>
        <v>16</v>
      </c>
      <c r="I26" s="9">
        <f>J315</f>
        <v>962</v>
      </c>
      <c r="J26" s="9">
        <f t="shared" si="9"/>
        <v>57</v>
      </c>
      <c r="K26" s="9">
        <f>L315</f>
        <v>284</v>
      </c>
      <c r="L26" s="9">
        <f t="shared" si="10"/>
        <v>17</v>
      </c>
      <c r="M26" s="150" t="str">
        <f>M7</f>
        <v>제   68호표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149" t="s">
        <v>269</v>
      </c>
      <c r="B27" s="199" t="s">
        <v>117</v>
      </c>
      <c r="C27" s="11">
        <v>0.13</v>
      </c>
      <c r="D27" s="199" t="s">
        <v>277</v>
      </c>
      <c r="E27" s="9">
        <f t="shared" si="6"/>
        <v>18465</v>
      </c>
      <c r="F27" s="9">
        <f t="shared" si="7"/>
        <v>2399</v>
      </c>
      <c r="G27" s="9">
        <f>H358</f>
        <v>242</v>
      </c>
      <c r="H27" s="9">
        <f t="shared" si="8"/>
        <v>31</v>
      </c>
      <c r="I27" s="9">
        <f>J358</f>
        <v>17968</v>
      </c>
      <c r="J27" s="9">
        <f t="shared" si="9"/>
        <v>2335</v>
      </c>
      <c r="K27" s="9">
        <f>L358</f>
        <v>255</v>
      </c>
      <c r="L27" s="9">
        <f t="shared" si="10"/>
        <v>33</v>
      </c>
      <c r="M27" s="150" t="str">
        <f>일위대가_목록!K82</f>
        <v>제   78호표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149" t="s">
        <v>324</v>
      </c>
      <c r="B28" s="199" t="s">
        <v>304</v>
      </c>
      <c r="C28" s="11">
        <v>0.3</v>
      </c>
      <c r="D28" s="199" t="s">
        <v>277</v>
      </c>
      <c r="E28" s="9">
        <f t="shared" si="6"/>
        <v>59030</v>
      </c>
      <c r="F28" s="9">
        <f t="shared" si="7"/>
        <v>17708</v>
      </c>
      <c r="G28" s="9">
        <f>H336</f>
        <v>10962</v>
      </c>
      <c r="H28" s="9">
        <f t="shared" si="8"/>
        <v>3288</v>
      </c>
      <c r="I28" s="9">
        <f>J336</f>
        <v>40560</v>
      </c>
      <c r="J28" s="9">
        <f t="shared" si="9"/>
        <v>12168</v>
      </c>
      <c r="K28" s="9">
        <f>L336</f>
        <v>7508</v>
      </c>
      <c r="L28" s="9">
        <f t="shared" si="10"/>
        <v>2252</v>
      </c>
      <c r="M28" s="150" t="str">
        <f>일위대가_목록!K77</f>
        <v>제   73호표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149" t="s">
        <v>58</v>
      </c>
      <c r="B29" s="199" t="s">
        <v>112</v>
      </c>
      <c r="C29" s="11">
        <v>0.13</v>
      </c>
      <c r="D29" s="199" t="s">
        <v>277</v>
      </c>
      <c r="E29" s="9">
        <f t="shared" si="6"/>
        <v>14641</v>
      </c>
      <c r="F29" s="9">
        <f t="shared" si="7"/>
        <v>1901</v>
      </c>
      <c r="G29" s="9">
        <f>H371</f>
        <v>437</v>
      </c>
      <c r="H29" s="9">
        <f t="shared" si="8"/>
        <v>56</v>
      </c>
      <c r="I29" s="9">
        <f>J371</f>
        <v>14006</v>
      </c>
      <c r="J29" s="9">
        <f t="shared" si="9"/>
        <v>1820</v>
      </c>
      <c r="K29" s="9">
        <f>L371</f>
        <v>198</v>
      </c>
      <c r="L29" s="9">
        <f t="shared" si="10"/>
        <v>25</v>
      </c>
      <c r="M29" s="150" t="str">
        <f>일위대가_목록!K85</f>
        <v>제   81호표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149" t="s">
        <v>322</v>
      </c>
      <c r="B30" s="199" t="s">
        <v>229</v>
      </c>
      <c r="C30" s="11">
        <v>0.01</v>
      </c>
      <c r="D30" s="199" t="s">
        <v>242</v>
      </c>
      <c r="E30" s="9">
        <f t="shared" si="6"/>
        <v>388697</v>
      </c>
      <c r="F30" s="9">
        <f t="shared" si="7"/>
        <v>3886</v>
      </c>
      <c r="G30" s="9">
        <f>H329</f>
        <v>14429</v>
      </c>
      <c r="H30" s="9">
        <f t="shared" si="8"/>
        <v>144</v>
      </c>
      <c r="I30" s="9">
        <f>J329</f>
        <v>363707</v>
      </c>
      <c r="J30" s="9">
        <f t="shared" si="9"/>
        <v>3637</v>
      </c>
      <c r="K30" s="9">
        <f>L329</f>
        <v>10561</v>
      </c>
      <c r="L30" s="9">
        <f t="shared" si="10"/>
        <v>105</v>
      </c>
      <c r="M30" s="150" t="str">
        <f>M18</f>
        <v>제   71호표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149" t="s">
        <v>39</v>
      </c>
      <c r="B31" s="199" t="s">
        <v>48</v>
      </c>
      <c r="C31" s="11">
        <v>0.12</v>
      </c>
      <c r="D31" s="199" t="s">
        <v>277</v>
      </c>
      <c r="E31" s="9">
        <f t="shared" si="6"/>
        <v>651139</v>
      </c>
      <c r="F31" s="9">
        <f t="shared" si="7"/>
        <v>78135</v>
      </c>
      <c r="G31" s="9">
        <f>H365</f>
        <v>56490</v>
      </c>
      <c r="H31" s="9">
        <f t="shared" si="8"/>
        <v>6778</v>
      </c>
      <c r="I31" s="9">
        <f>J365</f>
        <v>589293</v>
      </c>
      <c r="J31" s="9">
        <f t="shared" si="9"/>
        <v>70715</v>
      </c>
      <c r="K31" s="9">
        <f>L365</f>
        <v>5356</v>
      </c>
      <c r="L31" s="9">
        <f t="shared" si="10"/>
        <v>642</v>
      </c>
      <c r="M31" s="150" t="str">
        <f>일위대가_목록!K83</f>
        <v>제   79호표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149" t="s">
        <v>262</v>
      </c>
      <c r="B32" s="199" t="s">
        <v>15</v>
      </c>
      <c r="C32" s="11">
        <v>0.24</v>
      </c>
      <c r="D32" s="199" t="s">
        <v>277</v>
      </c>
      <c r="E32" s="9">
        <f t="shared" si="6"/>
        <v>24000</v>
      </c>
      <c r="F32" s="9">
        <f t="shared" si="7"/>
        <v>5760</v>
      </c>
      <c r="G32" s="9">
        <f>자재단가!I5</f>
        <v>24000</v>
      </c>
      <c r="H32" s="9">
        <f t="shared" si="8"/>
        <v>5760</v>
      </c>
      <c r="I32" s="9">
        <v>0</v>
      </c>
      <c r="J32" s="9">
        <f t="shared" si="9"/>
        <v>0</v>
      </c>
      <c r="K32" s="9">
        <v>0</v>
      </c>
      <c r="L32" s="9">
        <f t="shared" si="10"/>
        <v>0</v>
      </c>
      <c r="M32" s="150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149" t="s">
        <v>44</v>
      </c>
      <c r="B33" s="199"/>
      <c r="C33" s="11"/>
      <c r="D33" s="199"/>
      <c r="E33" s="9"/>
      <c r="F33" s="9">
        <f>H33+J33+L33</f>
        <v>134292</v>
      </c>
      <c r="G33" s="9"/>
      <c r="H33" s="9">
        <f>INT(SUM(H23:H32))</f>
        <v>25439</v>
      </c>
      <c r="I33" s="9"/>
      <c r="J33" s="9">
        <f>INT(SUM(J23:J32))</f>
        <v>104457</v>
      </c>
      <c r="K33" s="9"/>
      <c r="L33" s="9">
        <f>INT(SUM(L23:L32))</f>
        <v>4396</v>
      </c>
      <c r="M33" s="150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149" t="s">
        <v>194</v>
      </c>
      <c r="B34" s="199"/>
      <c r="C34" s="11"/>
      <c r="D34" s="199"/>
      <c r="E34" s="9"/>
      <c r="F34" s="9"/>
      <c r="G34" s="9"/>
      <c r="H34" s="9"/>
      <c r="I34" s="9"/>
      <c r="J34" s="9"/>
      <c r="K34" s="9"/>
      <c r="L34" s="9"/>
      <c r="M34" s="150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149"/>
      <c r="B35" s="199"/>
      <c r="C35" s="11"/>
      <c r="D35" s="199"/>
      <c r="E35" s="9"/>
      <c r="F35" s="9"/>
      <c r="G35" s="9"/>
      <c r="H35" s="9"/>
      <c r="I35" s="9"/>
      <c r="J35" s="9"/>
      <c r="K35" s="9"/>
      <c r="L35" s="9"/>
      <c r="M35" s="150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149" t="s">
        <v>140</v>
      </c>
      <c r="B36" s="199" t="s">
        <v>574</v>
      </c>
      <c r="C36" s="101">
        <f>0.00462*1.4*1.5</f>
        <v>9.7019999999999988E-3</v>
      </c>
      <c r="D36" s="199" t="s">
        <v>100</v>
      </c>
      <c r="E36" s="9">
        <f>G36+I36+K36</f>
        <v>303632</v>
      </c>
      <c r="F36" s="9">
        <f>H36+J36+L36</f>
        <v>2945</v>
      </c>
      <c r="G36" s="9">
        <v>0</v>
      </c>
      <c r="H36" s="9">
        <f>TRUNC(C36*G36,0)</f>
        <v>0</v>
      </c>
      <c r="I36" s="9">
        <f>VLOOKUP(A36,노임단가!B$3:E$20,3,0)</f>
        <v>303632</v>
      </c>
      <c r="J36" s="9">
        <f>TRUNC(C36*I36,0)</f>
        <v>2945</v>
      </c>
      <c r="K36" s="9">
        <v>0</v>
      </c>
      <c r="L36" s="9">
        <f>TRUNC(C36*K36,0)</f>
        <v>0</v>
      </c>
      <c r="M36" s="150" t="s">
        <v>571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149" t="s">
        <v>572</v>
      </c>
      <c r="B37" s="199" t="str">
        <f>B36</f>
        <v>0.00462*1.4*1.5</v>
      </c>
      <c r="C37" s="101">
        <f>0.00462*1.4*1.5</f>
        <v>9.7019999999999988E-3</v>
      </c>
      <c r="D37" s="199"/>
      <c r="E37" s="9">
        <f t="shared" ref="E37:F38" si="11">G37+I37+K37</f>
        <v>171037</v>
      </c>
      <c r="F37" s="9">
        <f t="shared" si="11"/>
        <v>1659</v>
      </c>
      <c r="G37" s="9"/>
      <c r="H37" s="9"/>
      <c r="I37" s="9">
        <f>VLOOKUP(A37,노임단가!B$3:E$20,3,0)</f>
        <v>171037</v>
      </c>
      <c r="J37" s="9">
        <f>TRUNC(C37*I37,0)</f>
        <v>1659</v>
      </c>
      <c r="K37" s="9"/>
      <c r="L37" s="9"/>
      <c r="M37" s="150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149" t="s">
        <v>6</v>
      </c>
      <c r="B38" s="199" t="s">
        <v>66</v>
      </c>
      <c r="C38" s="11">
        <v>1</v>
      </c>
      <c r="D38" s="199" t="s">
        <v>240</v>
      </c>
      <c r="E38" s="9">
        <f t="shared" si="11"/>
        <v>1697</v>
      </c>
      <c r="F38" s="9">
        <f t="shared" si="11"/>
        <v>1697</v>
      </c>
      <c r="G38" s="9">
        <f>자재단가!I10</f>
        <v>1697</v>
      </c>
      <c r="H38" s="9">
        <f>TRUNC(C38*G38,0)</f>
        <v>1697</v>
      </c>
      <c r="I38" s="9">
        <v>0</v>
      </c>
      <c r="J38" s="9">
        <f>TRUNC(C38*I38,0)</f>
        <v>0</v>
      </c>
      <c r="K38" s="9">
        <v>0</v>
      </c>
      <c r="L38" s="9">
        <f>TRUNC(C38*K38,0)</f>
        <v>0</v>
      </c>
      <c r="M38" s="150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149" t="s">
        <v>44</v>
      </c>
      <c r="B39" s="199"/>
      <c r="C39" s="11"/>
      <c r="D39" s="199"/>
      <c r="E39" s="9"/>
      <c r="F39" s="9">
        <f>H39+J39+L39</f>
        <v>6301</v>
      </c>
      <c r="G39" s="9"/>
      <c r="H39" s="9">
        <f>INT(SUM(H36:H38))</f>
        <v>1697</v>
      </c>
      <c r="I39" s="9"/>
      <c r="J39" s="9">
        <f>INT(SUM(J36:J38))</f>
        <v>4604</v>
      </c>
      <c r="K39" s="9"/>
      <c r="L39" s="9">
        <f>INT(SUM(L36:L38))</f>
        <v>0</v>
      </c>
      <c r="M39" s="150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149" t="s">
        <v>189</v>
      </c>
      <c r="B40" s="199"/>
      <c r="C40" s="11"/>
      <c r="D40" s="199"/>
      <c r="E40" s="9"/>
      <c r="F40" s="9"/>
      <c r="G40" s="9"/>
      <c r="H40" s="9"/>
      <c r="I40" s="9"/>
      <c r="J40" s="9"/>
      <c r="K40" s="9"/>
      <c r="L40" s="9"/>
      <c r="M40" s="150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149" t="s">
        <v>573</v>
      </c>
      <c r="B41" s="4">
        <v>1.5</v>
      </c>
      <c r="C41" s="11">
        <v>1.5</v>
      </c>
      <c r="D41" s="199" t="s">
        <v>100</v>
      </c>
      <c r="E41" s="9">
        <f>G41+I41+K41</f>
        <v>4604</v>
      </c>
      <c r="F41" s="9">
        <f>H41+J41+L41</f>
        <v>6906</v>
      </c>
      <c r="G41" s="9">
        <v>0</v>
      </c>
      <c r="H41" s="9">
        <f>TRUNC(C41*G41,0)</f>
        <v>0</v>
      </c>
      <c r="I41" s="9">
        <f>J39</f>
        <v>4604</v>
      </c>
      <c r="J41" s="9">
        <f>I41*C41</f>
        <v>6906</v>
      </c>
      <c r="K41" s="9">
        <v>0</v>
      </c>
      <c r="L41" s="9">
        <f>TRUNC(C41*K41,0)</f>
        <v>0</v>
      </c>
      <c r="M41" s="150" t="str">
        <f>M36</f>
        <v>전품 4-34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149" t="s">
        <v>6</v>
      </c>
      <c r="B42" s="199" t="s">
        <v>66</v>
      </c>
      <c r="C42" s="11">
        <v>1</v>
      </c>
      <c r="D42" s="199" t="s">
        <v>240</v>
      </c>
      <c r="E42" s="9">
        <f>G42+I42+K42</f>
        <v>1697</v>
      </c>
      <c r="F42" s="9">
        <f>H42+J42+L42</f>
        <v>1697</v>
      </c>
      <c r="G42" s="9">
        <f>자재단가!I10</f>
        <v>1697</v>
      </c>
      <c r="H42" s="9">
        <f>TRUNC(C42*G42,0)</f>
        <v>1697</v>
      </c>
      <c r="I42" s="9">
        <v>0</v>
      </c>
      <c r="J42" s="9">
        <f>TRUNC(C42*I42,0)</f>
        <v>0</v>
      </c>
      <c r="K42" s="9">
        <v>0</v>
      </c>
      <c r="L42" s="9">
        <f>TRUNC(C42*K42,0)</f>
        <v>0</v>
      </c>
      <c r="M42" s="150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149" t="s">
        <v>44</v>
      </c>
      <c r="B43" s="199"/>
      <c r="C43" s="11"/>
      <c r="D43" s="199"/>
      <c r="E43" s="9"/>
      <c r="F43" s="9">
        <f>H43+J43+L43</f>
        <v>8603</v>
      </c>
      <c r="G43" s="9"/>
      <c r="H43" s="9">
        <f>INT(SUM(H41:H42))</f>
        <v>1697</v>
      </c>
      <c r="I43" s="9"/>
      <c r="J43" s="9">
        <f>INT(SUM(J41:J42))</f>
        <v>6906</v>
      </c>
      <c r="K43" s="9"/>
      <c r="L43" s="9">
        <f>INT(SUM(L41:L42))</f>
        <v>0</v>
      </c>
      <c r="M43" s="150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149" t="s">
        <v>575</v>
      </c>
      <c r="B44" s="199"/>
      <c r="C44" s="11"/>
      <c r="D44" s="199"/>
      <c r="E44" s="9"/>
      <c r="F44" s="9"/>
      <c r="G44" s="9"/>
      <c r="H44" s="9"/>
      <c r="I44" s="9"/>
      <c r="J44" s="9"/>
      <c r="K44" s="9"/>
      <c r="L44" s="9"/>
      <c r="M44" s="150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149" t="s">
        <v>140</v>
      </c>
      <c r="B45" s="199" t="s">
        <v>574</v>
      </c>
      <c r="C45" s="101">
        <f>0.00462*1.4*1.5</f>
        <v>9.7019999999999988E-3</v>
      </c>
      <c r="D45" s="199" t="s">
        <v>100</v>
      </c>
      <c r="E45" s="9">
        <f>G45+I45+K45</f>
        <v>303632</v>
      </c>
      <c r="F45" s="9">
        <f>H45+J45+L45</f>
        <v>2945</v>
      </c>
      <c r="G45" s="9">
        <v>0</v>
      </c>
      <c r="H45" s="9">
        <f>TRUNC(C45*G45,0)</f>
        <v>0</v>
      </c>
      <c r="I45" s="9">
        <f>VLOOKUP(A45,노임단가!B$3:E$20,3,0)</f>
        <v>303632</v>
      </c>
      <c r="J45" s="9">
        <f>TRUNC(C45*I45,0)</f>
        <v>2945</v>
      </c>
      <c r="K45" s="9">
        <v>0</v>
      </c>
      <c r="L45" s="9">
        <f>TRUNC(C45*K45,0)</f>
        <v>0</v>
      </c>
      <c r="M45" s="150" t="s">
        <v>571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149" t="s">
        <v>572</v>
      </c>
      <c r="B46" s="199" t="str">
        <f>B45</f>
        <v>0.00462*1.4*1.5</v>
      </c>
      <c r="C46" s="101">
        <f>0.00462*1.4*1.5</f>
        <v>9.7019999999999988E-3</v>
      </c>
      <c r="D46" s="199"/>
      <c r="E46" s="9">
        <f>G46+I46+K46</f>
        <v>171037</v>
      </c>
      <c r="F46" s="9">
        <f>H46+J46+L46</f>
        <v>1659</v>
      </c>
      <c r="G46" s="9"/>
      <c r="H46" s="9"/>
      <c r="I46" s="9">
        <f>VLOOKUP(A46,노임단가!B$3:E$20,3,0)</f>
        <v>171037</v>
      </c>
      <c r="J46" s="9">
        <f>TRUNC(C46*I46,0)</f>
        <v>1659</v>
      </c>
      <c r="K46" s="9"/>
      <c r="L46" s="9"/>
      <c r="M46" s="150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149" t="s">
        <v>6</v>
      </c>
      <c r="B47" s="199" t="s">
        <v>576</v>
      </c>
      <c r="C47" s="11">
        <v>1</v>
      </c>
      <c r="D47" s="199" t="s">
        <v>240</v>
      </c>
      <c r="E47" s="9">
        <f>G47+I47+K47</f>
        <v>2305</v>
      </c>
      <c r="F47" s="9">
        <f>F51</f>
        <v>2305</v>
      </c>
      <c r="G47" s="9">
        <f>G51</f>
        <v>2305</v>
      </c>
      <c r="H47" s="9">
        <f>TRUNC(C47*G47,0)</f>
        <v>2305</v>
      </c>
      <c r="I47" s="9">
        <v>0</v>
      </c>
      <c r="J47" s="9">
        <f>TRUNC(C47*I47,0)</f>
        <v>0</v>
      </c>
      <c r="K47" s="9">
        <v>0</v>
      </c>
      <c r="L47" s="9">
        <f>TRUNC(C47*K47,0)</f>
        <v>0</v>
      </c>
      <c r="M47" s="150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149" t="s">
        <v>44</v>
      </c>
      <c r="B48" s="199"/>
      <c r="C48" s="11"/>
      <c r="D48" s="199"/>
      <c r="E48" s="9"/>
      <c r="F48" s="9">
        <f>H48+J48+L48</f>
        <v>6909</v>
      </c>
      <c r="G48" s="9"/>
      <c r="H48" s="9">
        <f>INT(SUM(H47:H47))</f>
        <v>2305</v>
      </c>
      <c r="I48" s="9"/>
      <c r="J48" s="9">
        <f>+J45+J46+J47</f>
        <v>4604</v>
      </c>
      <c r="K48" s="9"/>
      <c r="L48" s="9">
        <f>INT(SUM(L47:L47))</f>
        <v>0</v>
      </c>
      <c r="M48" s="150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149" t="s">
        <v>530</v>
      </c>
      <c r="B49" s="199"/>
      <c r="C49" s="11"/>
      <c r="D49" s="199"/>
      <c r="E49" s="9"/>
      <c r="F49" s="9"/>
      <c r="G49" s="9"/>
      <c r="H49" s="9"/>
      <c r="I49" s="9"/>
      <c r="J49" s="9"/>
      <c r="K49" s="9"/>
      <c r="L49" s="9"/>
      <c r="M49" s="150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149" t="s">
        <v>573</v>
      </c>
      <c r="B50" s="4">
        <v>1.5</v>
      </c>
      <c r="C50" s="11">
        <v>1.5</v>
      </c>
      <c r="D50" s="199" t="s">
        <v>100</v>
      </c>
      <c r="E50" s="9">
        <f>G50+I50+K50</f>
        <v>4604</v>
      </c>
      <c r="F50" s="9">
        <f>H50+J50+L50</f>
        <v>6906</v>
      </c>
      <c r="G50" s="9">
        <v>0</v>
      </c>
      <c r="H50" s="9">
        <f>TRUNC(C50*G50,0)</f>
        <v>0</v>
      </c>
      <c r="I50" s="9">
        <f>J48</f>
        <v>4604</v>
      </c>
      <c r="J50" s="9">
        <f>I50*C50</f>
        <v>6906</v>
      </c>
      <c r="K50" s="9">
        <v>0</v>
      </c>
      <c r="L50" s="9">
        <f>TRUNC(C50*K50,0)</f>
        <v>0</v>
      </c>
      <c r="M50" s="150" t="str">
        <f>M45</f>
        <v>전품 4-34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149" t="s">
        <v>6</v>
      </c>
      <c r="B51" s="199" t="s">
        <v>169</v>
      </c>
      <c r="C51" s="11">
        <v>1</v>
      </c>
      <c r="D51" s="199" t="s">
        <v>240</v>
      </c>
      <c r="E51" s="9">
        <f>G51+I51+K51</f>
        <v>2305</v>
      </c>
      <c r="F51" s="9">
        <f>H51+J51+L51</f>
        <v>2305</v>
      </c>
      <c r="G51" s="9">
        <f>자재단가!I11</f>
        <v>2305</v>
      </c>
      <c r="H51" s="9">
        <f>TRUNC(C51*G51,0)</f>
        <v>2305</v>
      </c>
      <c r="I51" s="9">
        <v>0</v>
      </c>
      <c r="J51" s="9">
        <f>TRUNC(C51*I51,0)</f>
        <v>0</v>
      </c>
      <c r="K51" s="9">
        <v>0</v>
      </c>
      <c r="L51" s="9">
        <f>TRUNC(C51*K51,0)</f>
        <v>0</v>
      </c>
      <c r="M51" s="150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149" t="s">
        <v>44</v>
      </c>
      <c r="B52" s="199"/>
      <c r="C52" s="11"/>
      <c r="D52" s="199"/>
      <c r="E52" s="9"/>
      <c r="F52" s="9">
        <f>H52+J52+L52</f>
        <v>9211</v>
      </c>
      <c r="G52" s="9"/>
      <c r="H52" s="9">
        <f>INT(SUM(H51:H51))</f>
        <v>2305</v>
      </c>
      <c r="I52" s="9"/>
      <c r="J52" s="9">
        <f>INT(SUM(J50:J51))</f>
        <v>6906</v>
      </c>
      <c r="K52" s="9"/>
      <c r="L52" s="9">
        <f>INT(SUM(L51:L51))</f>
        <v>0</v>
      </c>
      <c r="M52" s="150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149" t="s">
        <v>531</v>
      </c>
      <c r="B53" s="199"/>
      <c r="C53" s="11"/>
      <c r="D53" s="199"/>
      <c r="E53" s="9"/>
      <c r="F53" s="9"/>
      <c r="G53" s="9"/>
      <c r="H53" s="9"/>
      <c r="I53" s="9"/>
      <c r="J53" s="9"/>
      <c r="K53" s="9"/>
      <c r="L53" s="9"/>
      <c r="M53" s="150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149" t="s">
        <v>140</v>
      </c>
      <c r="B54" s="199" t="s">
        <v>574</v>
      </c>
      <c r="C54" s="101">
        <f>0.00462*1.4*1.5</f>
        <v>9.7019999999999988E-3</v>
      </c>
      <c r="D54" s="199" t="s">
        <v>100</v>
      </c>
      <c r="E54" s="9">
        <f t="shared" ref="E54:F56" si="12">G54+I54+K54</f>
        <v>303632</v>
      </c>
      <c r="F54" s="9">
        <f t="shared" si="12"/>
        <v>2945</v>
      </c>
      <c r="G54" s="9">
        <v>0</v>
      </c>
      <c r="H54" s="9">
        <f>TRUNC(C54*G54,0)</f>
        <v>0</v>
      </c>
      <c r="I54" s="9">
        <f>VLOOKUP(A54,노임단가!B$3:E$20,3,0)</f>
        <v>303632</v>
      </c>
      <c r="J54" s="9">
        <f>TRUNC(C54*I54,0)</f>
        <v>2945</v>
      </c>
      <c r="K54" s="9">
        <v>0</v>
      </c>
      <c r="L54" s="9">
        <f>TRUNC(C54*K54,0)</f>
        <v>0</v>
      </c>
      <c r="M54" s="150" t="s">
        <v>571</v>
      </c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149" t="s">
        <v>572</v>
      </c>
      <c r="B55" s="199" t="str">
        <f>B54</f>
        <v>0.00462*1.4*1.5</v>
      </c>
      <c r="C55" s="101">
        <f>0.00462*1.4*1.5</f>
        <v>9.7019999999999988E-3</v>
      </c>
      <c r="D55" s="199"/>
      <c r="E55" s="9">
        <f t="shared" si="12"/>
        <v>171037</v>
      </c>
      <c r="F55" s="9">
        <f t="shared" si="12"/>
        <v>1659</v>
      </c>
      <c r="G55" s="9"/>
      <c r="H55" s="9"/>
      <c r="I55" s="9">
        <f>VLOOKUP(A55,노임단가!B$3:E$20,3,0)</f>
        <v>171037</v>
      </c>
      <c r="J55" s="9">
        <f>TRUNC(C55*I55,0)</f>
        <v>1659</v>
      </c>
      <c r="K55" s="9"/>
      <c r="L55" s="9"/>
      <c r="M55" s="150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149" t="s">
        <v>6</v>
      </c>
      <c r="B56" s="199" t="s">
        <v>46</v>
      </c>
      <c r="C56" s="11">
        <v>1</v>
      </c>
      <c r="D56" s="199" t="s">
        <v>240</v>
      </c>
      <c r="E56" s="9">
        <f t="shared" si="12"/>
        <v>3101</v>
      </c>
      <c r="F56" s="9">
        <f t="shared" si="12"/>
        <v>3101</v>
      </c>
      <c r="G56" s="9">
        <f>자재단가!I12</f>
        <v>3101</v>
      </c>
      <c r="H56" s="9">
        <f>TRUNC(C56*G56,0)</f>
        <v>3101</v>
      </c>
      <c r="I56" s="9">
        <v>0</v>
      </c>
      <c r="J56" s="9">
        <f>TRUNC(C56*I56,0)</f>
        <v>0</v>
      </c>
      <c r="K56" s="9">
        <v>0</v>
      </c>
      <c r="L56" s="9">
        <f>TRUNC(C56*K56,0)</f>
        <v>0</v>
      </c>
      <c r="M56" s="150"/>
      <c r="N56" s="1"/>
      <c r="O56" s="1"/>
      <c r="P56" s="1"/>
      <c r="Q56" s="1"/>
      <c r="R56" s="1">
        <f>77913000-23694000</f>
        <v>54219000</v>
      </c>
      <c r="S56" s="1"/>
      <c r="T56" s="1"/>
      <c r="U56" s="1"/>
      <c r="V56" s="1"/>
      <c r="W56" s="1"/>
    </row>
    <row r="57" spans="1:23" ht="18" customHeight="1">
      <c r="A57" s="149" t="s">
        <v>44</v>
      </c>
      <c r="B57" s="199"/>
      <c r="C57" s="11"/>
      <c r="D57" s="199"/>
      <c r="E57" s="9"/>
      <c r="F57" s="9">
        <f>H57+J57+L57</f>
        <v>7705</v>
      </c>
      <c r="G57" s="9"/>
      <c r="H57" s="9">
        <f>INT(SUM(H56:H56))</f>
        <v>3101</v>
      </c>
      <c r="I57" s="9"/>
      <c r="J57" s="9">
        <f>+J54+J55+J56</f>
        <v>4604</v>
      </c>
      <c r="K57" s="9"/>
      <c r="L57" s="9">
        <f>INT(SUM(L56:L56))</f>
        <v>0</v>
      </c>
      <c r="M57" s="150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149" t="s">
        <v>532</v>
      </c>
      <c r="B58" s="199"/>
      <c r="C58" s="11"/>
      <c r="D58" s="199"/>
      <c r="E58" s="9"/>
      <c r="F58" s="9"/>
      <c r="G58" s="9"/>
      <c r="H58" s="9"/>
      <c r="I58" s="9"/>
      <c r="J58" s="9"/>
      <c r="K58" s="9"/>
      <c r="L58" s="9"/>
      <c r="M58" s="150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149" t="s">
        <v>573</v>
      </c>
      <c r="B59" s="4">
        <v>1.5</v>
      </c>
      <c r="C59" s="11">
        <v>1.5</v>
      </c>
      <c r="D59" s="199" t="s">
        <v>100</v>
      </c>
      <c r="E59" s="9">
        <f>G59+I59+K59</f>
        <v>4604</v>
      </c>
      <c r="F59" s="9">
        <f>H59+J59+L59</f>
        <v>6906</v>
      </c>
      <c r="G59" s="9">
        <v>0</v>
      </c>
      <c r="H59" s="9">
        <f>TRUNC(C59*G59,0)</f>
        <v>0</v>
      </c>
      <c r="I59" s="9">
        <f>J57</f>
        <v>4604</v>
      </c>
      <c r="J59" s="9">
        <f>I59*C59</f>
        <v>6906</v>
      </c>
      <c r="K59" s="9">
        <v>0</v>
      </c>
      <c r="L59" s="9">
        <f>TRUNC(C59*K59,0)</f>
        <v>0</v>
      </c>
      <c r="M59" s="150" t="str">
        <f>M54</f>
        <v>전품 4-34</v>
      </c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149" t="s">
        <v>6</v>
      </c>
      <c r="B60" s="199" t="s">
        <v>46</v>
      </c>
      <c r="C60" s="11">
        <v>1</v>
      </c>
      <c r="D60" s="199" t="s">
        <v>240</v>
      </c>
      <c r="E60" s="9">
        <f>G60+I60+K60</f>
        <v>3101</v>
      </c>
      <c r="F60" s="9">
        <f>H60+J60+L60</f>
        <v>3101</v>
      </c>
      <c r="G60" s="9">
        <f>자재단가!I12</f>
        <v>3101</v>
      </c>
      <c r="H60" s="9">
        <f>TRUNC(C60*G60,0)</f>
        <v>3101</v>
      </c>
      <c r="I60" s="9">
        <v>0</v>
      </c>
      <c r="J60" s="9">
        <f>TRUNC(C60*I60,0)</f>
        <v>0</v>
      </c>
      <c r="K60" s="9">
        <v>0</v>
      </c>
      <c r="L60" s="9">
        <f>TRUNC(C60*K60,0)</f>
        <v>0</v>
      </c>
      <c r="M60" s="150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149" t="s">
        <v>44</v>
      </c>
      <c r="B61" s="199"/>
      <c r="C61" s="11"/>
      <c r="D61" s="199"/>
      <c r="E61" s="9"/>
      <c r="F61" s="9">
        <f>H61+J61+L61</f>
        <v>10007</v>
      </c>
      <c r="G61" s="9"/>
      <c r="H61" s="9">
        <f>INT(SUM(H60:H60))</f>
        <v>3101</v>
      </c>
      <c r="I61" s="9"/>
      <c r="J61" s="9">
        <f>J59</f>
        <v>6906</v>
      </c>
      <c r="K61" s="9"/>
      <c r="L61" s="9">
        <f>INT(SUM(L60:L60))</f>
        <v>0</v>
      </c>
      <c r="M61" s="150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149" t="s">
        <v>578</v>
      </c>
      <c r="B62" s="199"/>
      <c r="C62" s="11"/>
      <c r="D62" s="199"/>
      <c r="E62" s="9"/>
      <c r="F62" s="9">
        <f>H62+J62+L62</f>
        <v>0</v>
      </c>
      <c r="G62" s="9"/>
      <c r="H62" s="9"/>
      <c r="I62" s="9"/>
      <c r="J62" s="9"/>
      <c r="K62" s="9"/>
      <c r="L62" s="9"/>
      <c r="M62" s="150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149" t="s">
        <v>140</v>
      </c>
      <c r="B63" s="199" t="s">
        <v>579</v>
      </c>
      <c r="C63" s="102">
        <f>0.00462*2*1.5</f>
        <v>1.3860000000000001E-2</v>
      </c>
      <c r="D63" s="199" t="s">
        <v>100</v>
      </c>
      <c r="E63" s="9">
        <f t="shared" ref="E63:F65" si="13">G63+I63+K63</f>
        <v>303632</v>
      </c>
      <c r="F63" s="9">
        <f t="shared" si="13"/>
        <v>4208</v>
      </c>
      <c r="G63" s="9">
        <v>0</v>
      </c>
      <c r="H63" s="9">
        <f>TRUNC(C63*G63,0)</f>
        <v>0</v>
      </c>
      <c r="I63" s="9">
        <f>VLOOKUP(A63,노임단가!B$3:E$20,3,0)</f>
        <v>303632</v>
      </c>
      <c r="J63" s="9">
        <f>TRUNC(C63*I63,0)</f>
        <v>4208</v>
      </c>
      <c r="K63" s="9">
        <v>0</v>
      </c>
      <c r="L63" s="9">
        <f>TRUNC(C63*K63,0)</f>
        <v>0</v>
      </c>
      <c r="M63" s="150" t="s">
        <v>571</v>
      </c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149" t="s">
        <v>572</v>
      </c>
      <c r="B64" s="199" t="str">
        <f>B63</f>
        <v>0.00462*2.0*1.5</v>
      </c>
      <c r="C64" s="102">
        <f>C63</f>
        <v>1.3860000000000001E-2</v>
      </c>
      <c r="D64" s="199"/>
      <c r="E64" s="9">
        <f t="shared" si="13"/>
        <v>171037</v>
      </c>
      <c r="F64" s="9">
        <f t="shared" si="13"/>
        <v>2370</v>
      </c>
      <c r="G64" s="9"/>
      <c r="H64" s="9"/>
      <c r="I64" s="9">
        <f>VLOOKUP(A64,노임단가!B$3:E$20,3,0)</f>
        <v>171037</v>
      </c>
      <c r="J64" s="9">
        <f>TRUNC(C64*I64,0)</f>
        <v>2370</v>
      </c>
      <c r="K64" s="9"/>
      <c r="L64" s="9"/>
      <c r="M64" s="150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149" t="s">
        <v>6</v>
      </c>
      <c r="B65" s="199" t="s">
        <v>325</v>
      </c>
      <c r="C65" s="11">
        <v>1</v>
      </c>
      <c r="D65" s="199" t="s">
        <v>240</v>
      </c>
      <c r="E65" s="9">
        <f t="shared" si="13"/>
        <v>3886</v>
      </c>
      <c r="F65" s="9">
        <f t="shared" si="13"/>
        <v>3886</v>
      </c>
      <c r="G65" s="9">
        <f>자재단가!I14</f>
        <v>3886</v>
      </c>
      <c r="H65" s="9">
        <f>TRUNC(C65*G65,0)</f>
        <v>3886</v>
      </c>
      <c r="I65" s="9">
        <v>0</v>
      </c>
      <c r="J65" s="9">
        <f>TRUNC(C65*I65,0)</f>
        <v>0</v>
      </c>
      <c r="K65" s="9">
        <v>0</v>
      </c>
      <c r="L65" s="9">
        <f>TRUNC(C65*K65,0)</f>
        <v>0</v>
      </c>
      <c r="M65" s="150"/>
      <c r="N65" s="1"/>
      <c r="O65" s="1"/>
      <c r="P65" s="1"/>
      <c r="Q65" s="1"/>
      <c r="R65" s="1">
        <f>77913000-23694000</f>
        <v>54219000</v>
      </c>
      <c r="S65" s="1"/>
      <c r="T65" s="1"/>
      <c r="U65" s="1"/>
      <c r="V65" s="1"/>
      <c r="W65" s="1"/>
    </row>
    <row r="66" spans="1:23" ht="18" customHeight="1">
      <c r="A66" s="149" t="s">
        <v>44</v>
      </c>
      <c r="B66" s="199"/>
      <c r="C66" s="11"/>
      <c r="D66" s="199"/>
      <c r="E66" s="9"/>
      <c r="F66" s="9">
        <f>H66+J66+L66</f>
        <v>10464</v>
      </c>
      <c r="G66" s="9"/>
      <c r="H66" s="9">
        <f>INT(SUM(H65:H65))</f>
        <v>3886</v>
      </c>
      <c r="I66" s="9"/>
      <c r="J66" s="9">
        <f>+J63+J64+J65</f>
        <v>6578</v>
      </c>
      <c r="K66" s="9"/>
      <c r="L66" s="9">
        <f>INT(SUM(L65:L65))</f>
        <v>0</v>
      </c>
      <c r="M66" s="150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149" t="s">
        <v>580</v>
      </c>
      <c r="B67" s="199"/>
      <c r="C67" s="11"/>
      <c r="D67" s="199"/>
      <c r="E67" s="9"/>
      <c r="F67" s="9"/>
      <c r="G67" s="9"/>
      <c r="H67" s="9"/>
      <c r="I67" s="9"/>
      <c r="J67" s="9"/>
      <c r="K67" s="9"/>
      <c r="L67" s="9"/>
      <c r="M67" s="150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149" t="s">
        <v>573</v>
      </c>
      <c r="B68" s="4">
        <v>1.5</v>
      </c>
      <c r="C68" s="11">
        <v>1.5</v>
      </c>
      <c r="D68" s="199" t="s">
        <v>100</v>
      </c>
      <c r="E68" s="9">
        <f>G68+I68+K68</f>
        <v>6578</v>
      </c>
      <c r="F68" s="9">
        <f>H68+J68+L68</f>
        <v>9867</v>
      </c>
      <c r="G68" s="9">
        <v>0</v>
      </c>
      <c r="H68" s="9">
        <f>TRUNC(C68*G68,0)</f>
        <v>0</v>
      </c>
      <c r="I68" s="9">
        <f>J66</f>
        <v>6578</v>
      </c>
      <c r="J68" s="9">
        <f>I68*C68</f>
        <v>9867</v>
      </c>
      <c r="K68" s="9">
        <v>0</v>
      </c>
      <c r="L68" s="9">
        <f>TRUNC(C68*K68,0)</f>
        <v>0</v>
      </c>
      <c r="M68" s="150" t="str">
        <f>M63</f>
        <v>전품 4-34</v>
      </c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149" t="s">
        <v>6</v>
      </c>
      <c r="B69" s="199" t="s">
        <v>581</v>
      </c>
      <c r="C69" s="11">
        <v>1</v>
      </c>
      <c r="D69" s="199" t="s">
        <v>240</v>
      </c>
      <c r="E69" s="9">
        <f>G69+I69+K69</f>
        <v>3886</v>
      </c>
      <c r="F69" s="9">
        <f>H69+J69+L69</f>
        <v>3886</v>
      </c>
      <c r="G69" s="9">
        <f>자재단가!I14</f>
        <v>3886</v>
      </c>
      <c r="H69" s="9">
        <f>TRUNC(C69*G69,0)</f>
        <v>3886</v>
      </c>
      <c r="I69" s="9">
        <v>0</v>
      </c>
      <c r="J69" s="9">
        <f>TRUNC(C69*I69,0)</f>
        <v>0</v>
      </c>
      <c r="K69" s="9">
        <v>0</v>
      </c>
      <c r="L69" s="9">
        <f>TRUNC(C69*K69,0)</f>
        <v>0</v>
      </c>
      <c r="M69" s="150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149" t="s">
        <v>44</v>
      </c>
      <c r="B70" s="199"/>
      <c r="C70" s="11"/>
      <c r="D70" s="199"/>
      <c r="E70" s="9"/>
      <c r="F70" s="9">
        <f>H70+J70+L70</f>
        <v>13753</v>
      </c>
      <c r="G70" s="9"/>
      <c r="H70" s="9">
        <f>INT(SUM(H69:H69))</f>
        <v>3886</v>
      </c>
      <c r="I70" s="9"/>
      <c r="J70" s="9">
        <f>J68</f>
        <v>9867</v>
      </c>
      <c r="K70" s="9"/>
      <c r="L70" s="9">
        <f>INT(SUM(L69:L69))</f>
        <v>0</v>
      </c>
      <c r="M70" s="150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149" t="s">
        <v>767</v>
      </c>
      <c r="B71" s="199"/>
      <c r="C71" s="11"/>
      <c r="D71" s="199"/>
      <c r="E71" s="9"/>
      <c r="F71" s="9"/>
      <c r="G71" s="9"/>
      <c r="H71" s="9"/>
      <c r="I71" s="9"/>
      <c r="J71" s="9"/>
      <c r="K71" s="9"/>
      <c r="L71" s="9"/>
      <c r="M71" s="150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149" t="s">
        <v>744</v>
      </c>
      <c r="B72" s="199" t="s">
        <v>769</v>
      </c>
      <c r="C72" s="12">
        <f>0.006*1.5</f>
        <v>9.0000000000000011E-3</v>
      </c>
      <c r="D72" s="199" t="s">
        <v>100</v>
      </c>
      <c r="E72" s="9">
        <f t="shared" ref="E72:F74" si="14">G72+I72+K72</f>
        <v>413173</v>
      </c>
      <c r="F72" s="9">
        <f t="shared" si="14"/>
        <v>3718</v>
      </c>
      <c r="G72" s="9">
        <v>0</v>
      </c>
      <c r="H72" s="9">
        <f>TRUNC(C72*G72,0)</f>
        <v>0</v>
      </c>
      <c r="I72" s="9">
        <f>VLOOKUP(A72,노임단가!B$3:E$20,3,0)</f>
        <v>413173</v>
      </c>
      <c r="J72" s="9">
        <f>TRUNC(C72*I72,0)</f>
        <v>3718</v>
      </c>
      <c r="K72" s="9">
        <v>0</v>
      </c>
      <c r="L72" s="9">
        <f>TRUNC(C72*K72,0)</f>
        <v>0</v>
      </c>
      <c r="M72" s="150" t="s">
        <v>747</v>
      </c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149" t="s">
        <v>572</v>
      </c>
      <c r="B73" s="199" t="s">
        <v>770</v>
      </c>
      <c r="C73" s="12">
        <f>0.014*1.5</f>
        <v>2.1000000000000001E-2</v>
      </c>
      <c r="D73" s="199" t="s">
        <v>100</v>
      </c>
      <c r="E73" s="9">
        <f t="shared" si="14"/>
        <v>171037</v>
      </c>
      <c r="F73" s="9">
        <f t="shared" si="14"/>
        <v>3591</v>
      </c>
      <c r="G73" s="9"/>
      <c r="H73" s="9"/>
      <c r="I73" s="9">
        <f>VLOOKUP(A73,노임단가!B$3:E$20,3,0)</f>
        <v>171037</v>
      </c>
      <c r="J73" s="9">
        <f>TRUNC(C73*I73,0)</f>
        <v>3591</v>
      </c>
      <c r="K73" s="9"/>
      <c r="L73" s="9"/>
      <c r="M73" s="150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149" t="s">
        <v>136</v>
      </c>
      <c r="B74" s="199" t="s">
        <v>765</v>
      </c>
      <c r="C74" s="11">
        <v>1</v>
      </c>
      <c r="D74" s="199" t="s">
        <v>240</v>
      </c>
      <c r="E74" s="9">
        <f t="shared" si="14"/>
        <v>360</v>
      </c>
      <c r="F74" s="9">
        <f t="shared" si="14"/>
        <v>360</v>
      </c>
      <c r="G74" s="9">
        <f>자재단가!I18</f>
        <v>360</v>
      </c>
      <c r="H74" s="9">
        <f>TRUNC(C74*G74,0)</f>
        <v>360</v>
      </c>
      <c r="I74" s="9">
        <v>0</v>
      </c>
      <c r="J74" s="9">
        <f>TRUNC(C74*I74,0)</f>
        <v>0</v>
      </c>
      <c r="K74" s="9">
        <v>0</v>
      </c>
      <c r="L74" s="9">
        <f>TRUNC(C74*K74,0)</f>
        <v>0</v>
      </c>
      <c r="M74" s="150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149" t="s">
        <v>44</v>
      </c>
      <c r="B75" s="199"/>
      <c r="C75" s="11"/>
      <c r="D75" s="199"/>
      <c r="E75" s="9"/>
      <c r="F75" s="9">
        <f>H75+J75+L75</f>
        <v>7669</v>
      </c>
      <c r="G75" s="9"/>
      <c r="H75" s="9">
        <f>INT(SUM(H72:H74))</f>
        <v>360</v>
      </c>
      <c r="I75" s="9"/>
      <c r="J75" s="9">
        <f>INT(SUM(J72:J74))</f>
        <v>7309</v>
      </c>
      <c r="K75" s="9"/>
      <c r="L75" s="9">
        <f>INT(SUM(L72:L74))</f>
        <v>0</v>
      </c>
      <c r="M75" s="150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149" t="s">
        <v>768</v>
      </c>
      <c r="B76" s="199"/>
      <c r="C76" s="11"/>
      <c r="D76" s="199"/>
      <c r="E76" s="9"/>
      <c r="F76" s="9"/>
      <c r="G76" s="9"/>
      <c r="H76" s="9"/>
      <c r="I76" s="9"/>
      <c r="J76" s="9"/>
      <c r="K76" s="9"/>
      <c r="L76" s="9"/>
      <c r="M76" s="150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149" t="s">
        <v>744</v>
      </c>
      <c r="B77" s="199" t="s">
        <v>745</v>
      </c>
      <c r="C77" s="12">
        <f>0.007*1.5</f>
        <v>1.0500000000000001E-2</v>
      </c>
      <c r="D77" s="199" t="s">
        <v>100</v>
      </c>
      <c r="E77" s="9">
        <f t="shared" ref="E77:F79" si="15">G77+I77+K77</f>
        <v>413173</v>
      </c>
      <c r="F77" s="9">
        <f t="shared" si="15"/>
        <v>4338</v>
      </c>
      <c r="G77" s="9">
        <v>0</v>
      </c>
      <c r="H77" s="9">
        <f>TRUNC(C77*G77,0)</f>
        <v>0</v>
      </c>
      <c r="I77" s="9">
        <f>VLOOKUP(A77,노임단가!B$3:E$20,3,0)</f>
        <v>413173</v>
      </c>
      <c r="J77" s="9">
        <f>TRUNC(C77*I77,0)</f>
        <v>4338</v>
      </c>
      <c r="K77" s="9">
        <v>0</v>
      </c>
      <c r="L77" s="9">
        <f>TRUNC(C77*K77,0)</f>
        <v>0</v>
      </c>
      <c r="M77" s="150" t="s">
        <v>747</v>
      </c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149" t="s">
        <v>572</v>
      </c>
      <c r="B78" s="199" t="s">
        <v>746</v>
      </c>
      <c r="C78" s="12">
        <f>0.018*1.5</f>
        <v>2.6999999999999996E-2</v>
      </c>
      <c r="D78" s="199" t="s">
        <v>100</v>
      </c>
      <c r="E78" s="9">
        <f t="shared" si="15"/>
        <v>171037</v>
      </c>
      <c r="F78" s="9">
        <f t="shared" si="15"/>
        <v>4617</v>
      </c>
      <c r="G78" s="9"/>
      <c r="H78" s="9"/>
      <c r="I78" s="9">
        <f>VLOOKUP(A78,노임단가!B$3:E$20,3,0)</f>
        <v>171037</v>
      </c>
      <c r="J78" s="9">
        <f>TRUNC(C78*I78,0)</f>
        <v>4617</v>
      </c>
      <c r="K78" s="9"/>
      <c r="L78" s="9"/>
      <c r="M78" s="150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149" t="s">
        <v>136</v>
      </c>
      <c r="B79" s="199" t="s">
        <v>766</v>
      </c>
      <c r="C79" s="11">
        <v>1</v>
      </c>
      <c r="D79" s="199" t="s">
        <v>240</v>
      </c>
      <c r="E79" s="9">
        <f t="shared" si="15"/>
        <v>550</v>
      </c>
      <c r="F79" s="9">
        <f t="shared" si="15"/>
        <v>550</v>
      </c>
      <c r="G79" s="9">
        <f>자재단가!I19</f>
        <v>550</v>
      </c>
      <c r="H79" s="9">
        <f>TRUNC(C79*G79,0)</f>
        <v>550</v>
      </c>
      <c r="I79" s="9">
        <v>0</v>
      </c>
      <c r="J79" s="9">
        <f>TRUNC(C79*I79,0)</f>
        <v>0</v>
      </c>
      <c r="K79" s="9">
        <v>0</v>
      </c>
      <c r="L79" s="9">
        <f>TRUNC(C79*K79,0)</f>
        <v>0</v>
      </c>
      <c r="M79" s="150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149" t="s">
        <v>44</v>
      </c>
      <c r="B80" s="199"/>
      <c r="C80" s="11"/>
      <c r="D80" s="199"/>
      <c r="E80" s="9"/>
      <c r="F80" s="9">
        <f>H80+J80+L80</f>
        <v>9505</v>
      </c>
      <c r="G80" s="9"/>
      <c r="H80" s="9">
        <f>INT(SUM(H77:H79))</f>
        <v>550</v>
      </c>
      <c r="I80" s="9"/>
      <c r="J80" s="9">
        <f>INT(SUM(J77:J79))</f>
        <v>8955</v>
      </c>
      <c r="K80" s="9"/>
      <c r="L80" s="9">
        <f>INT(SUM(L77:L79))</f>
        <v>0</v>
      </c>
      <c r="M80" s="150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149" t="s">
        <v>633</v>
      </c>
      <c r="B81" s="199"/>
      <c r="C81" s="11"/>
      <c r="D81" s="199"/>
      <c r="E81" s="9"/>
      <c r="F81" s="9"/>
      <c r="G81" s="9"/>
      <c r="H81" s="9"/>
      <c r="I81" s="9"/>
      <c r="J81" s="9"/>
      <c r="K81" s="9"/>
      <c r="L81" s="9"/>
      <c r="M81" s="150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149" t="s">
        <v>302</v>
      </c>
      <c r="B82" s="199" t="s">
        <v>0</v>
      </c>
      <c r="C82" s="12">
        <v>9.6000000000000002E-2</v>
      </c>
      <c r="D82" s="199" t="s">
        <v>100</v>
      </c>
      <c r="E82" s="9">
        <f>G82+I82+K82</f>
        <v>171037</v>
      </c>
      <c r="F82" s="9">
        <f>H82+J82+L82</f>
        <v>16419</v>
      </c>
      <c r="G82" s="9">
        <v>0</v>
      </c>
      <c r="H82" s="9">
        <f>TRUNC(C82*G82,0)</f>
        <v>0</v>
      </c>
      <c r="I82" s="9">
        <f>VLOOKUP(A82,노임단가!B$3:E$20,3,0)</f>
        <v>171037</v>
      </c>
      <c r="J82" s="9">
        <f>TRUNC(C82*I82,0)</f>
        <v>16419</v>
      </c>
      <c r="K82" s="9">
        <v>0</v>
      </c>
      <c r="L82" s="9">
        <f>TRUNC(C82*K82,0)</f>
        <v>0</v>
      </c>
      <c r="M82" s="150" t="s">
        <v>634</v>
      </c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149" t="s">
        <v>44</v>
      </c>
      <c r="B83" s="199"/>
      <c r="C83" s="11"/>
      <c r="D83" s="199"/>
      <c r="E83" s="9"/>
      <c r="F83" s="9">
        <f>H83+J83+L83</f>
        <v>16419</v>
      </c>
      <c r="G83" s="9"/>
      <c r="H83" s="9">
        <f>INT(SUM(H82:H82))</f>
        <v>0</v>
      </c>
      <c r="I83" s="9"/>
      <c r="J83" s="9">
        <f>INT(SUM(J82:J82))</f>
        <v>16419</v>
      </c>
      <c r="K83" s="9"/>
      <c r="L83" s="9">
        <f>INT(SUM(L82:L82))</f>
        <v>0</v>
      </c>
      <c r="M83" s="150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149" t="s">
        <v>533</v>
      </c>
      <c r="B84" s="199"/>
      <c r="C84" s="11"/>
      <c r="D84" s="199"/>
      <c r="E84" s="9"/>
      <c r="F84" s="9"/>
      <c r="G84" s="9"/>
      <c r="H84" s="9"/>
      <c r="I84" s="9"/>
      <c r="J84" s="9"/>
      <c r="K84" s="9"/>
      <c r="L84" s="9"/>
      <c r="M84" s="150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149" t="s">
        <v>213</v>
      </c>
      <c r="B85" s="199" t="s">
        <v>0</v>
      </c>
      <c r="C85" s="12">
        <v>4.3999999999999997E-2</v>
      </c>
      <c r="D85" s="199" t="s">
        <v>100</v>
      </c>
      <c r="E85" s="9">
        <f>G85+I85+K85</f>
        <v>273539</v>
      </c>
      <c r="F85" s="9">
        <f>H85+J85+L85</f>
        <v>12035</v>
      </c>
      <c r="G85" s="9">
        <v>0</v>
      </c>
      <c r="H85" s="9">
        <f>TRUNC(C85*G85,0)</f>
        <v>0</v>
      </c>
      <c r="I85" s="9">
        <f>VLOOKUP(A85,노임단가!B$3:E$20,3,0)</f>
        <v>273539</v>
      </c>
      <c r="J85" s="9">
        <f>TRUNC(C85*I85,0)</f>
        <v>12035</v>
      </c>
      <c r="K85" s="9">
        <v>0</v>
      </c>
      <c r="L85" s="9">
        <f>TRUNC(C85*K85,0)</f>
        <v>0</v>
      </c>
      <c r="M85" s="150" t="s">
        <v>470</v>
      </c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149" t="s">
        <v>129</v>
      </c>
      <c r="B86" s="199" t="s">
        <v>201</v>
      </c>
      <c r="C86" s="11">
        <v>1</v>
      </c>
      <c r="D86" s="199" t="s">
        <v>240</v>
      </c>
      <c r="E86" s="9">
        <f>G86+I86+K86</f>
        <v>544</v>
      </c>
      <c r="F86" s="9">
        <f>H86+J86+L86</f>
        <v>544</v>
      </c>
      <c r="G86" s="9">
        <f>자재단가!I51</f>
        <v>544</v>
      </c>
      <c r="H86" s="9">
        <f>TRUNC(C86*G86,0)</f>
        <v>544</v>
      </c>
      <c r="I86" s="9">
        <v>0</v>
      </c>
      <c r="J86" s="9">
        <f>TRUNC(C86*I86,0)</f>
        <v>0</v>
      </c>
      <c r="K86" s="9">
        <v>0</v>
      </c>
      <c r="L86" s="9">
        <f>TRUNC(C86*K86,0)</f>
        <v>0</v>
      </c>
      <c r="M86" s="150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149" t="s">
        <v>44</v>
      </c>
      <c r="B87" s="199"/>
      <c r="C87" s="11"/>
      <c r="D87" s="199"/>
      <c r="E87" s="9"/>
      <c r="F87" s="9">
        <f>H87+J87+L87</f>
        <v>12579</v>
      </c>
      <c r="G87" s="9"/>
      <c r="H87" s="9">
        <f>INT(SUM(H85:H86))</f>
        <v>544</v>
      </c>
      <c r="I87" s="9"/>
      <c r="J87" s="9">
        <f>INT(SUM(J85:J86))</f>
        <v>12035</v>
      </c>
      <c r="K87" s="9"/>
      <c r="L87" s="9">
        <f>INT(SUM(L85:L86))</f>
        <v>0</v>
      </c>
      <c r="M87" s="150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149" t="s">
        <v>534</v>
      </c>
      <c r="B88" s="199"/>
      <c r="C88" s="11"/>
      <c r="D88" s="199"/>
      <c r="E88" s="9"/>
      <c r="F88" s="9"/>
      <c r="G88" s="9"/>
      <c r="H88" s="9"/>
      <c r="I88" s="9"/>
      <c r="J88" s="9"/>
      <c r="K88" s="9"/>
      <c r="L88" s="9"/>
      <c r="M88" s="150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149" t="s">
        <v>213</v>
      </c>
      <c r="B89" s="199" t="s">
        <v>0</v>
      </c>
      <c r="C89" s="11">
        <v>0.06</v>
      </c>
      <c r="D89" s="199" t="s">
        <v>100</v>
      </c>
      <c r="E89" s="9">
        <f>G89+I89+K89</f>
        <v>273539</v>
      </c>
      <c r="F89" s="9">
        <f t="shared" ref="E89:F91" si="16">H89+J89+L89</f>
        <v>16412</v>
      </c>
      <c r="G89" s="9">
        <v>0</v>
      </c>
      <c r="H89" s="9">
        <f>TRUNC(C89*G89,0)</f>
        <v>0</v>
      </c>
      <c r="I89" s="9">
        <f>VLOOKUP(A89,노임단가!B$3:E$20,3,0)</f>
        <v>273539</v>
      </c>
      <c r="J89" s="9">
        <f>TRUNC(C89*I89,0)</f>
        <v>16412</v>
      </c>
      <c r="K89" s="9">
        <v>0</v>
      </c>
      <c r="L89" s="9">
        <f>TRUNC(C89*K89,0)</f>
        <v>0</v>
      </c>
      <c r="M89" s="150" t="s">
        <v>470</v>
      </c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149" t="s">
        <v>23</v>
      </c>
      <c r="B90" s="199" t="s">
        <v>294</v>
      </c>
      <c r="C90" s="11">
        <v>1</v>
      </c>
      <c r="D90" s="199" t="s">
        <v>240</v>
      </c>
      <c r="E90" s="9">
        <f t="shared" si="16"/>
        <v>528</v>
      </c>
      <c r="F90" s="9">
        <f t="shared" si="16"/>
        <v>528</v>
      </c>
      <c r="G90" s="9">
        <f>자재단가!I53</f>
        <v>528</v>
      </c>
      <c r="H90" s="9">
        <f>TRUNC(C90*G90,0)</f>
        <v>528</v>
      </c>
      <c r="I90" s="9">
        <v>0</v>
      </c>
      <c r="J90" s="9">
        <f>TRUNC(C90*I90,0)</f>
        <v>0</v>
      </c>
      <c r="K90" s="9">
        <v>0</v>
      </c>
      <c r="L90" s="9">
        <f>TRUNC(C90*K90,0)</f>
        <v>0</v>
      </c>
      <c r="M90" s="150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149" t="s">
        <v>234</v>
      </c>
      <c r="B91" s="199" t="s">
        <v>38</v>
      </c>
      <c r="C91" s="11">
        <v>15</v>
      </c>
      <c r="D91" s="199" t="s">
        <v>243</v>
      </c>
      <c r="E91" s="9">
        <f t="shared" si="16"/>
        <v>528</v>
      </c>
      <c r="F91" s="9">
        <f t="shared" si="16"/>
        <v>79</v>
      </c>
      <c r="G91" s="9">
        <f>SUM(H89:H90)</f>
        <v>528</v>
      </c>
      <c r="H91" s="9">
        <f>TRUNC(C91/100*G91,0)</f>
        <v>79</v>
      </c>
      <c r="I91" s="9">
        <v>0</v>
      </c>
      <c r="J91" s="9">
        <f>TRUNC(C91/100*I91,0)</f>
        <v>0</v>
      </c>
      <c r="K91" s="9">
        <v>0</v>
      </c>
      <c r="L91" s="9">
        <f>TRUNC(C91/100*K91,0)</f>
        <v>0</v>
      </c>
      <c r="M91" s="150" t="s">
        <v>0</v>
      </c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149" t="s">
        <v>44</v>
      </c>
      <c r="B92" s="199"/>
      <c r="C92" s="11"/>
      <c r="D92" s="199"/>
      <c r="E92" s="9"/>
      <c r="F92" s="9">
        <f>H92+J92+L92</f>
        <v>17019</v>
      </c>
      <c r="G92" s="9"/>
      <c r="H92" s="9">
        <f>INT(SUM(H89:H91))</f>
        <v>607</v>
      </c>
      <c r="I92" s="9"/>
      <c r="J92" s="9">
        <f>INT(SUM(J89:J91))</f>
        <v>16412</v>
      </c>
      <c r="K92" s="9"/>
      <c r="L92" s="9">
        <f>INT(SUM(L89:L91))</f>
        <v>0</v>
      </c>
      <c r="M92" s="150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149" t="s">
        <v>537</v>
      </c>
      <c r="B93" s="199"/>
      <c r="C93" s="11"/>
      <c r="D93" s="199"/>
      <c r="E93" s="9"/>
      <c r="F93" s="9"/>
      <c r="G93" s="9"/>
      <c r="H93" s="9"/>
      <c r="I93" s="9"/>
      <c r="J93" s="9"/>
      <c r="K93" s="9"/>
      <c r="L93" s="9"/>
      <c r="M93" s="150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149" t="s">
        <v>213</v>
      </c>
      <c r="B94" s="199"/>
      <c r="C94" s="11">
        <v>2.1</v>
      </c>
      <c r="D94" s="199" t="s">
        <v>100</v>
      </c>
      <c r="E94" s="9">
        <f>G94+I94+K94</f>
        <v>273539</v>
      </c>
      <c r="F94" s="9">
        <f>H94+J94+L94</f>
        <v>574431</v>
      </c>
      <c r="G94" s="9">
        <v>0</v>
      </c>
      <c r="H94" s="9">
        <f>TRUNC(C94*G94,0)</f>
        <v>0</v>
      </c>
      <c r="I94" s="9">
        <f>VLOOKUP(A94,노임단가!B$3:E$20,3,0)</f>
        <v>273539</v>
      </c>
      <c r="J94" s="9">
        <f>TRUNC(C94*I94,0)</f>
        <v>574431</v>
      </c>
      <c r="K94" s="9">
        <v>0</v>
      </c>
      <c r="L94" s="9">
        <f>TRUNC(C94*K94,0)</f>
        <v>0</v>
      </c>
      <c r="M94" s="150" t="s">
        <v>472</v>
      </c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149" t="s">
        <v>44</v>
      </c>
      <c r="B95" s="199"/>
      <c r="C95" s="11"/>
      <c r="D95" s="199"/>
      <c r="E95" s="9"/>
      <c r="F95" s="9">
        <f>H95+J95+L95</f>
        <v>574431</v>
      </c>
      <c r="G95" s="9"/>
      <c r="H95" s="9">
        <f>INT(SUM(H94:H94))</f>
        <v>0</v>
      </c>
      <c r="I95" s="9"/>
      <c r="J95" s="9">
        <f>INT(SUM(J94:J94))</f>
        <v>574431</v>
      </c>
      <c r="K95" s="9"/>
      <c r="L95" s="9">
        <f>INT(SUM(L94:L94))</f>
        <v>0</v>
      </c>
      <c r="M95" s="150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149" t="s">
        <v>538</v>
      </c>
      <c r="B96" s="199"/>
      <c r="C96" s="11"/>
      <c r="D96" s="199"/>
      <c r="E96" s="9"/>
      <c r="F96" s="9"/>
      <c r="G96" s="9"/>
      <c r="H96" s="9"/>
      <c r="I96" s="9"/>
      <c r="J96" s="9"/>
      <c r="K96" s="9"/>
      <c r="L96" s="9"/>
      <c r="M96" s="150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149" t="s">
        <v>213</v>
      </c>
      <c r="B97" s="199" t="s">
        <v>0</v>
      </c>
      <c r="C97" s="11">
        <v>2.1</v>
      </c>
      <c r="D97" s="199" t="s">
        <v>100</v>
      </c>
      <c r="E97" s="9">
        <f t="shared" ref="E97:F98" si="17">G97+I97+K97</f>
        <v>273539</v>
      </c>
      <c r="F97" s="9">
        <f t="shared" si="17"/>
        <v>574431</v>
      </c>
      <c r="G97" s="9">
        <v>0</v>
      </c>
      <c r="H97" s="9">
        <f>TRUNC(C97*G97,0)</f>
        <v>0</v>
      </c>
      <c r="I97" s="9">
        <f>VLOOKUP(A97,노임단가!B$3:E$20,3,0)</f>
        <v>273539</v>
      </c>
      <c r="J97" s="9">
        <f>TRUNC(C97*I97,0)</f>
        <v>574431</v>
      </c>
      <c r="K97" s="9">
        <v>0</v>
      </c>
      <c r="L97" s="9">
        <f>TRUNC(C97*K97,0)</f>
        <v>0</v>
      </c>
      <c r="M97" s="150" t="str">
        <f>M94</f>
        <v>전품 5-27</v>
      </c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149" t="s">
        <v>525</v>
      </c>
      <c r="B98" s="199" t="s">
        <v>707</v>
      </c>
      <c r="C98" s="11">
        <v>1</v>
      </c>
      <c r="D98" s="199" t="s">
        <v>153</v>
      </c>
      <c r="E98" s="9">
        <f t="shared" si="17"/>
        <v>550000</v>
      </c>
      <c r="F98" s="9">
        <f t="shared" si="17"/>
        <v>550000</v>
      </c>
      <c r="G98" s="9">
        <f>자재단가!I61</f>
        <v>550000</v>
      </c>
      <c r="H98" s="9">
        <f>TRUNC(C98*G98,0)</f>
        <v>550000</v>
      </c>
      <c r="I98" s="9">
        <v>0</v>
      </c>
      <c r="J98" s="9">
        <f>TRUNC(C98*I98,0)</f>
        <v>0</v>
      </c>
      <c r="K98" s="9">
        <v>0</v>
      </c>
      <c r="L98" s="9">
        <f>TRUNC(C98*K98,0)</f>
        <v>0</v>
      </c>
      <c r="M98" s="150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>
      <c r="A99" s="149" t="s">
        <v>44</v>
      </c>
      <c r="B99" s="199"/>
      <c r="C99" s="11"/>
      <c r="D99" s="199"/>
      <c r="E99" s="9"/>
      <c r="F99" s="9">
        <f>H99+J99+L99</f>
        <v>1124431</v>
      </c>
      <c r="G99" s="9"/>
      <c r="H99" s="9">
        <f>INT(SUM(H97:H98))</f>
        <v>550000</v>
      </c>
      <c r="I99" s="9"/>
      <c r="J99" s="9">
        <f>INT(SUM(J97:J98))</f>
        <v>574431</v>
      </c>
      <c r="K99" s="9"/>
      <c r="L99" s="9">
        <f>INT(SUM(L97:L98))</f>
        <v>0</v>
      </c>
      <c r="M99" s="150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customFormat="1" ht="18" customHeight="1">
      <c r="A100" s="149" t="s">
        <v>590</v>
      </c>
      <c r="B100" s="199"/>
      <c r="C100" s="11"/>
      <c r="D100" s="199"/>
      <c r="E100" s="9"/>
      <c r="F100" s="9"/>
      <c r="G100" s="9"/>
      <c r="H100" s="9"/>
      <c r="I100" s="9"/>
      <c r="J100" s="9"/>
      <c r="K100" s="9"/>
      <c r="L100" s="9"/>
      <c r="M100" s="150"/>
      <c r="N100" s="48"/>
      <c r="O100" s="48"/>
      <c r="P100" s="48"/>
      <c r="Q100" s="48"/>
      <c r="R100" s="1"/>
      <c r="S100" s="1"/>
      <c r="T100" s="1"/>
      <c r="U100" s="1"/>
      <c r="V100" s="1"/>
      <c r="W100" s="1"/>
    </row>
    <row r="101" spans="1:23" customFormat="1" ht="18" customHeight="1">
      <c r="A101" s="149" t="s">
        <v>213</v>
      </c>
      <c r="B101" s="199" t="s">
        <v>0</v>
      </c>
      <c r="C101" s="11">
        <v>0.31</v>
      </c>
      <c r="D101" s="199" t="s">
        <v>100</v>
      </c>
      <c r="E101" s="9">
        <f>G101+I101+K101</f>
        <v>273539</v>
      </c>
      <c r="F101" s="9">
        <f>H101+J101+L101</f>
        <v>84797</v>
      </c>
      <c r="G101" s="9">
        <v>0</v>
      </c>
      <c r="H101" s="9">
        <f>TRUNC(C101*G101,0)</f>
        <v>0</v>
      </c>
      <c r="I101" s="9">
        <f>VLOOKUP(A101,노임단가!B$3:E$20,3,0)</f>
        <v>273539</v>
      </c>
      <c r="J101" s="9">
        <f>TRUNC(C101*I101,0)</f>
        <v>84797</v>
      </c>
      <c r="K101" s="9">
        <v>0</v>
      </c>
      <c r="L101" s="9">
        <f>TRUNC(C101*K101,0)</f>
        <v>0</v>
      </c>
      <c r="M101" s="150" t="s">
        <v>583</v>
      </c>
      <c r="N101" s="48"/>
      <c r="O101" s="48"/>
      <c r="P101" s="1"/>
      <c r="Q101" s="1"/>
      <c r="R101" s="1"/>
      <c r="S101" s="1"/>
      <c r="T101" s="1"/>
      <c r="U101" s="1"/>
    </row>
    <row r="102" spans="1:23" customFormat="1" ht="18" customHeight="1">
      <c r="A102" s="149" t="s">
        <v>20</v>
      </c>
      <c r="B102" s="199" t="s">
        <v>295</v>
      </c>
      <c r="C102" s="11">
        <v>0.55000000000000004</v>
      </c>
      <c r="D102" s="199" t="s">
        <v>159</v>
      </c>
      <c r="E102" s="9">
        <f>G102+I102+K102</f>
        <v>115481</v>
      </c>
      <c r="F102" s="9">
        <f>H102+J102+L102</f>
        <v>63513</v>
      </c>
      <c r="G102" s="9">
        <f>건설기계!G5</f>
        <v>12013</v>
      </c>
      <c r="H102" s="9">
        <f>TRUNC(C102*G102,0)</f>
        <v>6607</v>
      </c>
      <c r="I102" s="9">
        <f>건설기계!H5</f>
        <v>56874</v>
      </c>
      <c r="J102" s="9">
        <f>TRUNC(C102*I102,0)</f>
        <v>31280</v>
      </c>
      <c r="K102" s="9">
        <f>건설기계!I5</f>
        <v>46594</v>
      </c>
      <c r="L102" s="9">
        <f>TRUNC(C102*K102,0)</f>
        <v>25626</v>
      </c>
      <c r="M102" s="150"/>
      <c r="N102" s="48"/>
      <c r="O102" s="48"/>
      <c r="P102" s="1"/>
      <c r="Q102" s="1"/>
      <c r="R102" s="1"/>
      <c r="S102" s="1"/>
      <c r="T102" s="1"/>
      <c r="U102" s="1"/>
    </row>
    <row r="103" spans="1:23" customFormat="1" ht="18" customHeight="1">
      <c r="A103" s="149" t="s">
        <v>44</v>
      </c>
      <c r="B103" s="199"/>
      <c r="C103" s="11"/>
      <c r="D103" s="199"/>
      <c r="E103" s="9"/>
      <c r="F103" s="9">
        <f>H103+J103+L103</f>
        <v>148310</v>
      </c>
      <c r="G103" s="9"/>
      <c r="H103" s="9">
        <f>+H101+H102</f>
        <v>6607</v>
      </c>
      <c r="I103" s="9"/>
      <c r="J103" s="9">
        <f>INT(SUM(J101:J102))</f>
        <v>116077</v>
      </c>
      <c r="K103" s="9"/>
      <c r="L103" s="9">
        <f>INT(SUM(L101:L102))</f>
        <v>25626</v>
      </c>
      <c r="M103" s="150"/>
      <c r="N103" s="48"/>
      <c r="O103" s="48"/>
      <c r="P103" s="1"/>
      <c r="Q103" s="1"/>
      <c r="R103" s="1"/>
      <c r="S103" s="1"/>
      <c r="T103" s="1"/>
      <c r="U103" s="1"/>
    </row>
    <row r="104" spans="1:23" customFormat="1" ht="18" customHeight="1">
      <c r="A104" s="149" t="s">
        <v>591</v>
      </c>
      <c r="B104" s="199"/>
      <c r="C104" s="11"/>
      <c r="D104" s="199"/>
      <c r="E104" s="9"/>
      <c r="F104" s="9"/>
      <c r="G104" s="9"/>
      <c r="H104" s="9"/>
      <c r="I104" s="9"/>
      <c r="J104" s="9"/>
      <c r="K104" s="70"/>
      <c r="L104" s="148"/>
      <c r="M104" s="151"/>
      <c r="N104" s="48"/>
      <c r="O104" s="48"/>
      <c r="P104" s="1"/>
      <c r="Q104" s="1"/>
      <c r="R104" s="1"/>
      <c r="S104" s="1"/>
      <c r="T104" s="1"/>
      <c r="U104" s="1"/>
    </row>
    <row r="105" spans="1:23" customFormat="1" ht="18" customHeight="1">
      <c r="A105" s="149" t="s">
        <v>213</v>
      </c>
      <c r="B105" s="199" t="s">
        <v>0</v>
      </c>
      <c r="C105" s="11">
        <v>0.31</v>
      </c>
      <c r="D105" s="199" t="s">
        <v>100</v>
      </c>
      <c r="E105" s="9">
        <f t="shared" ref="E105:F107" si="18">G105+I105+K105</f>
        <v>273539</v>
      </c>
      <c r="F105" s="9">
        <f t="shared" si="18"/>
        <v>84797</v>
      </c>
      <c r="G105" s="9">
        <v>0</v>
      </c>
      <c r="H105" s="9">
        <f>TRUNC(C105*G105,0)</f>
        <v>0</v>
      </c>
      <c r="I105" s="9">
        <f>VLOOKUP(A105,노임단가!B$3:E$20,3,0)</f>
        <v>273539</v>
      </c>
      <c r="J105" s="9">
        <f>TRUNC(C105*I105,0)</f>
        <v>84797</v>
      </c>
      <c r="K105" s="9">
        <v>0</v>
      </c>
      <c r="L105" s="9">
        <f>TRUNC(C105*K105,0)</f>
        <v>0</v>
      </c>
      <c r="M105" s="150" t="s">
        <v>583</v>
      </c>
      <c r="N105" s="48"/>
      <c r="O105" s="48"/>
      <c r="P105" s="1"/>
      <c r="Q105" s="1"/>
      <c r="R105" s="1"/>
      <c r="S105" s="1"/>
      <c r="T105" s="1"/>
      <c r="U105" s="1"/>
    </row>
    <row r="106" spans="1:23" customFormat="1" ht="18" customHeight="1">
      <c r="A106" s="149" t="s">
        <v>20</v>
      </c>
      <c r="B106" s="199" t="s">
        <v>295</v>
      </c>
      <c r="C106" s="11">
        <v>0.55000000000000004</v>
      </c>
      <c r="D106" s="199" t="s">
        <v>159</v>
      </c>
      <c r="E106" s="9">
        <f t="shared" si="18"/>
        <v>115481</v>
      </c>
      <c r="F106" s="9">
        <f t="shared" si="18"/>
        <v>63513</v>
      </c>
      <c r="G106" s="9">
        <f>건설기계!G5</f>
        <v>12013</v>
      </c>
      <c r="H106" s="9">
        <f>TRUNC(C106*G106,0)</f>
        <v>6607</v>
      </c>
      <c r="I106" s="9">
        <f>건설기계!H5</f>
        <v>56874</v>
      </c>
      <c r="J106" s="9">
        <f>TRUNC(C106*I106,0)</f>
        <v>31280</v>
      </c>
      <c r="K106" s="9">
        <f>건설기계!I5</f>
        <v>46594</v>
      </c>
      <c r="L106" s="9">
        <f>TRUNC(C106*K106,0)</f>
        <v>25626</v>
      </c>
      <c r="M106" s="150"/>
      <c r="N106" s="48"/>
      <c r="O106" s="48"/>
      <c r="P106" s="1"/>
      <c r="Q106" s="1"/>
      <c r="R106" s="1"/>
      <c r="S106" s="1"/>
      <c r="T106" s="1"/>
      <c r="U106" s="1"/>
    </row>
    <row r="107" spans="1:23" customFormat="1" ht="18" customHeight="1">
      <c r="A107" s="149" t="s">
        <v>525</v>
      </c>
      <c r="B107" s="199" t="s">
        <v>626</v>
      </c>
      <c r="C107" s="11">
        <v>1</v>
      </c>
      <c r="D107" s="199" t="s">
        <v>153</v>
      </c>
      <c r="E107" s="9">
        <f t="shared" si="18"/>
        <v>550000</v>
      </c>
      <c r="F107" s="9">
        <f t="shared" si="18"/>
        <v>550000</v>
      </c>
      <c r="G107" s="9">
        <f>자재단가!I61</f>
        <v>550000</v>
      </c>
      <c r="H107" s="9">
        <f>TRUNC(C107*G107,0)</f>
        <v>550000</v>
      </c>
      <c r="I107" s="9">
        <v>0</v>
      </c>
      <c r="J107" s="9">
        <f>TRUNC(C107*I107,0)</f>
        <v>0</v>
      </c>
      <c r="K107" s="9">
        <v>0</v>
      </c>
      <c r="L107" s="9">
        <f>TRUNC(C107*K107,0)</f>
        <v>0</v>
      </c>
      <c r="M107" s="150"/>
      <c r="N107" s="48"/>
      <c r="O107" s="48"/>
      <c r="P107" s="1"/>
      <c r="Q107" s="1"/>
      <c r="R107" s="1"/>
      <c r="S107" s="1"/>
      <c r="T107" s="1"/>
      <c r="U107" s="1"/>
    </row>
    <row r="108" spans="1:23" customFormat="1" ht="18" customHeight="1">
      <c r="A108" s="149" t="s">
        <v>44</v>
      </c>
      <c r="B108" s="199"/>
      <c r="C108" s="11"/>
      <c r="D108" s="199"/>
      <c r="E108" s="9"/>
      <c r="F108" s="9">
        <f>+F105+F106+F107</f>
        <v>698310</v>
      </c>
      <c r="G108" s="9"/>
      <c r="H108" s="9">
        <f>+H106+H107</f>
        <v>556607</v>
      </c>
      <c r="I108" s="9"/>
      <c r="J108" s="9">
        <f>INT(SUM(J105:J106))</f>
        <v>116077</v>
      </c>
      <c r="K108" s="9"/>
      <c r="L108" s="9">
        <f>INT(SUM(L105:L106))</f>
        <v>25626</v>
      </c>
      <c r="M108" s="150"/>
      <c r="N108" s="48"/>
      <c r="O108" s="48"/>
      <c r="P108" s="1"/>
      <c r="Q108" s="1"/>
      <c r="R108" s="1"/>
      <c r="S108" s="1"/>
      <c r="T108" s="1"/>
      <c r="U108" s="1"/>
    </row>
    <row r="109" spans="1:23" ht="18" customHeight="1">
      <c r="A109" s="149" t="s">
        <v>635</v>
      </c>
      <c r="B109" s="199"/>
      <c r="C109" s="11"/>
      <c r="D109" s="199"/>
      <c r="E109" s="9"/>
      <c r="F109" s="9"/>
      <c r="G109" s="9"/>
      <c r="H109" s="9"/>
      <c r="I109" s="9"/>
      <c r="J109" s="9"/>
      <c r="K109" s="9"/>
      <c r="L109" s="9"/>
      <c r="M109" s="150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>
      <c r="A110" s="149" t="s">
        <v>213</v>
      </c>
      <c r="B110" s="199" t="s">
        <v>0</v>
      </c>
      <c r="C110" s="12">
        <v>0.183</v>
      </c>
      <c r="D110" s="199" t="s">
        <v>100</v>
      </c>
      <c r="E110" s="9">
        <f>G110+I110+K110</f>
        <v>273539</v>
      </c>
      <c r="F110" s="9">
        <f>H110+J110+L110</f>
        <v>50057</v>
      </c>
      <c r="G110" s="9">
        <v>0</v>
      </c>
      <c r="H110" s="9">
        <f>TRUNC(C110*G110,0)</f>
        <v>0</v>
      </c>
      <c r="I110" s="9">
        <f>VLOOKUP(A110,노임단가!B$3:E$20,3,0)</f>
        <v>273539</v>
      </c>
      <c r="J110" s="9">
        <f>TRUNC(C110*I110,0)</f>
        <v>50057</v>
      </c>
      <c r="K110" s="9">
        <v>0</v>
      </c>
      <c r="L110" s="9">
        <f>TRUNC(C110*K110,0)</f>
        <v>0</v>
      </c>
      <c r="M110" s="150" t="s">
        <v>714</v>
      </c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>
      <c r="A111" s="149" t="s">
        <v>506</v>
      </c>
      <c r="B111" s="199" t="s">
        <v>295</v>
      </c>
      <c r="C111" s="11">
        <v>0.33</v>
      </c>
      <c r="D111" s="199" t="s">
        <v>507</v>
      </c>
      <c r="E111" s="9">
        <f>G111+I111+K111</f>
        <v>115481</v>
      </c>
      <c r="F111" s="9">
        <f>H111+J111+L111</f>
        <v>38108</v>
      </c>
      <c r="G111" s="9">
        <f>건설기계!G5</f>
        <v>12013</v>
      </c>
      <c r="H111" s="9">
        <f>TRUNC(C111*G111,0)</f>
        <v>3964</v>
      </c>
      <c r="I111" s="9">
        <f>건설기계!H5</f>
        <v>56874</v>
      </c>
      <c r="J111" s="9">
        <f>TRUNC(C111*I111,0)</f>
        <v>18768</v>
      </c>
      <c r="K111" s="9">
        <f>건설기계!I5</f>
        <v>46594</v>
      </c>
      <c r="L111" s="9">
        <f>TRUNC(C111*K111,0)</f>
        <v>15376</v>
      </c>
      <c r="M111" s="150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>
      <c r="A112" s="149" t="s">
        <v>44</v>
      </c>
      <c r="B112" s="199"/>
      <c r="C112" s="11"/>
      <c r="D112" s="199"/>
      <c r="E112" s="9"/>
      <c r="F112" s="9">
        <f>H112+J112+L112</f>
        <v>88165</v>
      </c>
      <c r="G112" s="9"/>
      <c r="H112" s="9">
        <f>INT(SUM(H110:H111))</f>
        <v>3964</v>
      </c>
      <c r="I112" s="9"/>
      <c r="J112" s="9">
        <f>INT(SUM(J110:J111))</f>
        <v>68825</v>
      </c>
      <c r="K112" s="9"/>
      <c r="L112" s="9">
        <f>INT(SUM(L110:L111))</f>
        <v>15376</v>
      </c>
      <c r="M112" s="150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>
      <c r="A113" s="149" t="s">
        <v>713</v>
      </c>
      <c r="B113" s="199"/>
      <c r="C113" s="11"/>
      <c r="D113" s="199"/>
      <c r="E113" s="9"/>
      <c r="F113" s="9"/>
      <c r="G113" s="9"/>
      <c r="H113" s="9"/>
      <c r="I113" s="9"/>
      <c r="J113" s="9"/>
      <c r="K113" s="9"/>
      <c r="L113" s="9"/>
      <c r="M113" s="150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>
      <c r="A114" s="149" t="s">
        <v>213</v>
      </c>
      <c r="B114" s="199" t="s">
        <v>0</v>
      </c>
      <c r="C114" s="12">
        <v>0.183</v>
      </c>
      <c r="D114" s="199" t="s">
        <v>100</v>
      </c>
      <c r="E114" s="9">
        <f>G114+I114+K114</f>
        <v>273539</v>
      </c>
      <c r="F114" s="9">
        <f>H114+J114+L114</f>
        <v>50057</v>
      </c>
      <c r="G114" s="9">
        <v>0</v>
      </c>
      <c r="H114" s="9">
        <f>TRUNC(C114*G114,0)</f>
        <v>0</v>
      </c>
      <c r="I114" s="9">
        <f>VLOOKUP(A114,노임단가!B$3:E$20,3,0)</f>
        <v>273539</v>
      </c>
      <c r="J114" s="9">
        <f>TRUNC(C114*I114,0)</f>
        <v>50057</v>
      </c>
      <c r="K114" s="9">
        <v>0</v>
      </c>
      <c r="L114" s="9">
        <f>TRUNC(C114*K114,0)</f>
        <v>0</v>
      </c>
      <c r="M114" s="150" t="s">
        <v>714</v>
      </c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>
      <c r="A115" s="149" t="s">
        <v>526</v>
      </c>
      <c r="B115" s="199" t="s">
        <v>702</v>
      </c>
      <c r="C115" s="11">
        <v>1</v>
      </c>
      <c r="D115" s="199" t="s">
        <v>389</v>
      </c>
      <c r="E115" s="9">
        <f>G115</f>
        <v>390000</v>
      </c>
      <c r="F115" s="9">
        <f>H115</f>
        <v>390000</v>
      </c>
      <c r="G115" s="9">
        <f>자재단가!I62</f>
        <v>390000</v>
      </c>
      <c r="H115" s="9">
        <f>G115</f>
        <v>390000</v>
      </c>
      <c r="I115" s="9"/>
      <c r="J115" s="9"/>
      <c r="K115" s="9"/>
      <c r="L115" s="9"/>
      <c r="M115" s="150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>
      <c r="A116" s="149" t="s">
        <v>506</v>
      </c>
      <c r="B116" s="199" t="s">
        <v>295</v>
      </c>
      <c r="C116" s="11">
        <v>0.33</v>
      </c>
      <c r="D116" s="199" t="s">
        <v>478</v>
      </c>
      <c r="E116" s="9">
        <f>G116+I116+K116</f>
        <v>115481</v>
      </c>
      <c r="F116" s="9">
        <f>H116+J116+L116</f>
        <v>38108</v>
      </c>
      <c r="G116" s="9">
        <f>건설기계!G5</f>
        <v>12013</v>
      </c>
      <c r="H116" s="9">
        <f>TRUNC(C116*G116,0)</f>
        <v>3964</v>
      </c>
      <c r="I116" s="9">
        <f>건설기계!H5</f>
        <v>56874</v>
      </c>
      <c r="J116" s="9">
        <f>TRUNC(C116*I116,0)</f>
        <v>18768</v>
      </c>
      <c r="K116" s="9">
        <f>건설기계!I5</f>
        <v>46594</v>
      </c>
      <c r="L116" s="9">
        <f>TRUNC(C116*K116,0)</f>
        <v>15376</v>
      </c>
      <c r="M116" s="150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>
      <c r="A117" s="149" t="s">
        <v>44</v>
      </c>
      <c r="B117" s="199"/>
      <c r="C117" s="11"/>
      <c r="D117" s="199"/>
      <c r="E117" s="9"/>
      <c r="F117" s="9">
        <f>H117+J117+L117</f>
        <v>478165</v>
      </c>
      <c r="G117" s="9"/>
      <c r="H117" s="9">
        <f>INT(SUM(H114:H116))</f>
        <v>393964</v>
      </c>
      <c r="I117" s="9"/>
      <c r="J117" s="9">
        <f>INT(SUM(J114:J116))</f>
        <v>68825</v>
      </c>
      <c r="K117" s="9"/>
      <c r="L117" s="9">
        <f>INT(SUM(L114:L116))</f>
        <v>15376</v>
      </c>
      <c r="M117" s="150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>
      <c r="A118" s="149" t="s">
        <v>636</v>
      </c>
      <c r="B118" s="199"/>
      <c r="C118" s="11"/>
      <c r="D118" s="199"/>
      <c r="E118" s="9"/>
      <c r="F118" s="9"/>
      <c r="G118" s="9"/>
      <c r="H118" s="9"/>
      <c r="I118" s="9"/>
      <c r="J118" s="9"/>
      <c r="K118" s="9"/>
      <c r="L118" s="9"/>
      <c r="M118" s="150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>
      <c r="A119" s="149" t="s">
        <v>213</v>
      </c>
      <c r="B119" s="199" t="s">
        <v>0</v>
      </c>
      <c r="C119" s="101">
        <f>0.183*0.1</f>
        <v>1.83E-2</v>
      </c>
      <c r="D119" s="199" t="s">
        <v>100</v>
      </c>
      <c r="E119" s="9">
        <f>G119+I119+K119</f>
        <v>273539</v>
      </c>
      <c r="F119" s="9">
        <f>H119+J119+L119</f>
        <v>5005</v>
      </c>
      <c r="G119" s="9">
        <v>0</v>
      </c>
      <c r="H119" s="9">
        <f>TRUNC(C119*G119,0)</f>
        <v>0</v>
      </c>
      <c r="I119" s="9">
        <f>VLOOKUP(A119,노임단가!B$3:E$20,3,0)</f>
        <v>273539</v>
      </c>
      <c r="J119" s="9">
        <f>TRUNC(C119*I119,0)</f>
        <v>5005</v>
      </c>
      <c r="K119" s="9">
        <v>0</v>
      </c>
      <c r="L119" s="9">
        <f>TRUNC(C119*K119,0)</f>
        <v>0</v>
      </c>
      <c r="M119" s="150" t="s">
        <v>714</v>
      </c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>
      <c r="A120" s="149" t="s">
        <v>506</v>
      </c>
      <c r="B120" s="199" t="s">
        <v>295</v>
      </c>
      <c r="C120" s="11">
        <v>0.33</v>
      </c>
      <c r="D120" s="199" t="s">
        <v>478</v>
      </c>
      <c r="E120" s="9">
        <f>G120+I120+K120</f>
        <v>115481</v>
      </c>
      <c r="F120" s="9">
        <f>H120+J120+L120</f>
        <v>38108</v>
      </c>
      <c r="G120" s="9">
        <f>건설기계!G5</f>
        <v>12013</v>
      </c>
      <c r="H120" s="9">
        <f>TRUNC(C120*G120,0)</f>
        <v>3964</v>
      </c>
      <c r="I120" s="9">
        <f>건설기계!H5</f>
        <v>56874</v>
      </c>
      <c r="J120" s="9">
        <f>TRUNC(C120*I120,0)</f>
        <v>18768</v>
      </c>
      <c r="K120" s="9">
        <f>건설기계!I5</f>
        <v>46594</v>
      </c>
      <c r="L120" s="9">
        <f>TRUNC(C120*K120,0)</f>
        <v>15376</v>
      </c>
      <c r="M120" s="150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>
      <c r="A121" s="149" t="s">
        <v>44</v>
      </c>
      <c r="B121" s="199"/>
      <c r="C121" s="11"/>
      <c r="D121" s="199"/>
      <c r="E121" s="9"/>
      <c r="F121" s="9">
        <f>H121+J121+L121</f>
        <v>43113</v>
      </c>
      <c r="G121" s="9"/>
      <c r="H121" s="9">
        <f>INT(SUM(H119:H120))</f>
        <v>3964</v>
      </c>
      <c r="I121" s="9"/>
      <c r="J121" s="9">
        <f>INT(SUM(J119:J120))</f>
        <v>23773</v>
      </c>
      <c r="K121" s="9"/>
      <c r="L121" s="9">
        <f>INT(SUM(L119:L120))</f>
        <v>15376</v>
      </c>
      <c r="M121" s="150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>
      <c r="A122" s="149" t="s">
        <v>637</v>
      </c>
      <c r="B122" s="199"/>
      <c r="C122" s="11"/>
      <c r="D122" s="199"/>
      <c r="E122" s="9"/>
      <c r="F122" s="9"/>
      <c r="G122" s="9"/>
      <c r="H122" s="9"/>
      <c r="I122" s="9"/>
      <c r="J122" s="9"/>
      <c r="K122" s="9"/>
      <c r="L122" s="9"/>
      <c r="M122" s="150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>
      <c r="A123" s="149" t="s">
        <v>213</v>
      </c>
      <c r="B123" s="199" t="s">
        <v>0</v>
      </c>
      <c r="C123" s="101">
        <f>0.183*0.1</f>
        <v>1.83E-2</v>
      </c>
      <c r="D123" s="199" t="s">
        <v>100</v>
      </c>
      <c r="E123" s="9">
        <f>G123+I123+K123</f>
        <v>273539</v>
      </c>
      <c r="F123" s="9">
        <f>H123+J123+L123</f>
        <v>5005</v>
      </c>
      <c r="G123" s="9">
        <v>0</v>
      </c>
      <c r="H123" s="9">
        <f>TRUNC(C123*G123,0)</f>
        <v>0</v>
      </c>
      <c r="I123" s="9">
        <f>VLOOKUP(A123,노임단가!B$3:E$20,3,0)</f>
        <v>273539</v>
      </c>
      <c r="J123" s="9">
        <f>TRUNC(C123*I123,0)</f>
        <v>5005</v>
      </c>
      <c r="K123" s="9">
        <v>0</v>
      </c>
      <c r="L123" s="9">
        <f>TRUNC(C123*K123,0)</f>
        <v>0</v>
      </c>
      <c r="M123" s="150" t="s">
        <v>714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>
      <c r="A124" s="149" t="s">
        <v>528</v>
      </c>
      <c r="B124" s="199" t="s">
        <v>505</v>
      </c>
      <c r="C124" s="11">
        <v>1</v>
      </c>
      <c r="D124" s="199" t="s">
        <v>389</v>
      </c>
      <c r="E124" s="9">
        <f>G124</f>
        <v>64000</v>
      </c>
      <c r="F124" s="9">
        <f>H124</f>
        <v>64000</v>
      </c>
      <c r="G124" s="9">
        <f>자재단가!I60</f>
        <v>64000</v>
      </c>
      <c r="H124" s="9">
        <f>G124</f>
        <v>64000</v>
      </c>
      <c r="I124" s="9">
        <v>0</v>
      </c>
      <c r="J124" s="9">
        <v>0</v>
      </c>
      <c r="K124" s="9"/>
      <c r="L124" s="9"/>
      <c r="M124" s="150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>
      <c r="A125" s="149" t="s">
        <v>506</v>
      </c>
      <c r="B125" s="199" t="s">
        <v>295</v>
      </c>
      <c r="C125" s="11">
        <v>0.33</v>
      </c>
      <c r="D125" s="199" t="s">
        <v>478</v>
      </c>
      <c r="E125" s="9">
        <f>G125+I125+K125</f>
        <v>115481</v>
      </c>
      <c r="F125" s="9">
        <f>H125+J125+L125</f>
        <v>38108</v>
      </c>
      <c r="G125" s="9">
        <f>건설기계!G5</f>
        <v>12013</v>
      </c>
      <c r="H125" s="9">
        <f>TRUNC(C125*G125,0)</f>
        <v>3964</v>
      </c>
      <c r="I125" s="9">
        <f>건설기계!H5</f>
        <v>56874</v>
      </c>
      <c r="J125" s="9">
        <f>TRUNC(C125*I125,0)</f>
        <v>18768</v>
      </c>
      <c r="K125" s="9">
        <f>건설기계!I5</f>
        <v>46594</v>
      </c>
      <c r="L125" s="9">
        <f>TRUNC(C125*K125,0)</f>
        <v>15376</v>
      </c>
      <c r="M125" s="150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>
      <c r="A126" s="289" t="s">
        <v>554</v>
      </c>
      <c r="B126" s="290"/>
      <c r="C126" s="11"/>
      <c r="D126" s="199"/>
      <c r="E126" s="9"/>
      <c r="F126" s="9">
        <f>SUM(F123:F124)</f>
        <v>69005</v>
      </c>
      <c r="G126" s="9"/>
      <c r="H126" s="9">
        <f>SUM(H123:H125)</f>
        <v>67964</v>
      </c>
      <c r="I126" s="9"/>
      <c r="J126" s="9">
        <f>SUM(J123:J125)</f>
        <v>23773</v>
      </c>
      <c r="K126" s="9"/>
      <c r="L126" s="9">
        <f>SUM(L123:L125)</f>
        <v>15376</v>
      </c>
      <c r="M126" s="150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>
      <c r="A127" s="149" t="s">
        <v>638</v>
      </c>
      <c r="B127" s="199"/>
      <c r="C127" s="11"/>
      <c r="D127" s="199"/>
      <c r="E127" s="9"/>
      <c r="F127" s="9"/>
      <c r="G127" s="9"/>
      <c r="H127" s="9"/>
      <c r="I127" s="9"/>
      <c r="J127" s="9"/>
      <c r="K127" s="9"/>
      <c r="L127" s="9"/>
      <c r="M127" s="150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>
      <c r="A128" s="149" t="s">
        <v>213</v>
      </c>
      <c r="B128" s="199" t="s">
        <v>0</v>
      </c>
      <c r="C128" s="11">
        <v>1.02</v>
      </c>
      <c r="D128" s="199" t="s">
        <v>100</v>
      </c>
      <c r="E128" s="9">
        <f t="shared" ref="E128:F130" si="19">G128+I128+K128</f>
        <v>273539</v>
      </c>
      <c r="F128" s="9">
        <f t="shared" si="19"/>
        <v>279009</v>
      </c>
      <c r="G128" s="9">
        <v>0</v>
      </c>
      <c r="H128" s="9">
        <f>TRUNC(C128*G128,0)</f>
        <v>0</v>
      </c>
      <c r="I128" s="9">
        <f>VLOOKUP(A128,노임단가!B$3:E$20,3,0)</f>
        <v>273539</v>
      </c>
      <c r="J128" s="9">
        <f>TRUNC(C128*I128,0)</f>
        <v>279009</v>
      </c>
      <c r="K128" s="9">
        <v>0</v>
      </c>
      <c r="L128" s="9">
        <f>TRUNC(C128*K128,0)</f>
        <v>0</v>
      </c>
      <c r="M128" s="150" t="s">
        <v>474</v>
      </c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>
      <c r="A129" s="149" t="str">
        <f>건설기계!A6</f>
        <v>트럭탑재형크레인</v>
      </c>
      <c r="B129" s="199" t="s">
        <v>295</v>
      </c>
      <c r="C129" s="11">
        <v>0.55000000000000004</v>
      </c>
      <c r="D129" s="199" t="s">
        <v>478</v>
      </c>
      <c r="E129" s="9">
        <f t="shared" ref="E129" si="20">G129+I129+K129</f>
        <v>68645</v>
      </c>
      <c r="F129" s="9">
        <f t="shared" ref="F129" si="21">H129+J129+L129</f>
        <v>37753</v>
      </c>
      <c r="G129" s="9">
        <f>건설기계!G6</f>
        <v>8256</v>
      </c>
      <c r="H129" s="9">
        <f>TRUNC(C129*G129,0)</f>
        <v>4540</v>
      </c>
      <c r="I129" s="9">
        <f>건설기계!H6</f>
        <v>50062</v>
      </c>
      <c r="J129" s="9">
        <f>TRUNC(C129*I129,0)</f>
        <v>27534</v>
      </c>
      <c r="K129" s="9">
        <f>건설기계!I6</f>
        <v>10327</v>
      </c>
      <c r="L129" s="9">
        <f>TRUNC(C129*K129,0)</f>
        <v>5679</v>
      </c>
      <c r="M129" s="150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>
      <c r="A130" s="149" t="s">
        <v>479</v>
      </c>
      <c r="B130" s="199" t="s">
        <v>703</v>
      </c>
      <c r="C130" s="11">
        <v>1</v>
      </c>
      <c r="D130" s="199" t="s">
        <v>477</v>
      </c>
      <c r="E130" s="9">
        <f t="shared" si="19"/>
        <v>1350000</v>
      </c>
      <c r="F130" s="9">
        <f t="shared" si="19"/>
        <v>1350000</v>
      </c>
      <c r="G130" s="9">
        <f>자재단가!I55</f>
        <v>1350000</v>
      </c>
      <c r="H130" s="9">
        <f>TRUNC(G130*C130,0)</f>
        <v>1350000</v>
      </c>
      <c r="I130" s="9"/>
      <c r="J130" s="9"/>
      <c r="K130" s="9"/>
      <c r="L130" s="9"/>
      <c r="M130" s="150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>
      <c r="A131" s="149" t="s">
        <v>44</v>
      </c>
      <c r="B131" s="199"/>
      <c r="C131" s="11"/>
      <c r="D131" s="199"/>
      <c r="E131" s="9"/>
      <c r="F131" s="9">
        <f>H131+J131+L131</f>
        <v>1666762</v>
      </c>
      <c r="G131" s="9"/>
      <c r="H131" s="9">
        <f>INT(SUM(H128:H130))</f>
        <v>1354540</v>
      </c>
      <c r="I131" s="9"/>
      <c r="J131" s="9">
        <f>INT(SUM(J128:J130))</f>
        <v>306543</v>
      </c>
      <c r="K131" s="9"/>
      <c r="L131" s="9">
        <f>INT(SUM(L128:L130))</f>
        <v>5679</v>
      </c>
      <c r="M131" s="150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>
      <c r="A132" s="149" t="s">
        <v>705</v>
      </c>
      <c r="B132" s="199"/>
      <c r="C132" s="11"/>
      <c r="D132" s="199"/>
      <c r="E132" s="9"/>
      <c r="F132" s="9"/>
      <c r="G132" s="9"/>
      <c r="H132" s="9"/>
      <c r="I132" s="9"/>
      <c r="J132" s="9"/>
      <c r="K132" s="9"/>
      <c r="L132" s="9"/>
      <c r="M132" s="150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>
      <c r="A133" s="149" t="s">
        <v>213</v>
      </c>
      <c r="B133" s="199" t="s">
        <v>0</v>
      </c>
      <c r="C133" s="12">
        <v>2.5000000000000001E-2</v>
      </c>
      <c r="D133" s="199" t="s">
        <v>100</v>
      </c>
      <c r="E133" s="9">
        <f>G133+I133+K133</f>
        <v>273539</v>
      </c>
      <c r="F133" s="9">
        <f>H133+J133+L133</f>
        <v>6838</v>
      </c>
      <c r="G133" s="9">
        <v>0</v>
      </c>
      <c r="H133" s="9">
        <f>TRUNC(C133*G133,0)</f>
        <v>0</v>
      </c>
      <c r="I133" s="9">
        <f>VLOOKUP(A133,노임단가!B$3:E$20,3,0)</f>
        <v>273539</v>
      </c>
      <c r="J133" s="9">
        <f>TRUNC(C133*I133,0)</f>
        <v>6838</v>
      </c>
      <c r="K133" s="9">
        <v>0</v>
      </c>
      <c r="L133" s="9">
        <f>TRUNC(C133*K133,0)</f>
        <v>0</v>
      </c>
      <c r="M133" s="150" t="s">
        <v>473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>
      <c r="A134" s="149" t="str">
        <f>건설기계!A6</f>
        <v>트럭탑재형크레인</v>
      </c>
      <c r="B134" s="199" t="s">
        <v>295</v>
      </c>
      <c r="C134" s="11">
        <v>0.33</v>
      </c>
      <c r="D134" s="199" t="s">
        <v>478</v>
      </c>
      <c r="E134" s="9">
        <f t="shared" ref="E134" si="22">G134+I134+K134</f>
        <v>68645</v>
      </c>
      <c r="F134" s="9">
        <f t="shared" ref="F134" si="23">H134+J134+L134</f>
        <v>22651</v>
      </c>
      <c r="G134" s="9">
        <f>건설기계!G6</f>
        <v>8256</v>
      </c>
      <c r="H134" s="9">
        <f>TRUNC(C134*G134,0)</f>
        <v>2724</v>
      </c>
      <c r="I134" s="9">
        <f>건설기계!H6</f>
        <v>50062</v>
      </c>
      <c r="J134" s="9">
        <f>TRUNC(C134*I134,0)</f>
        <v>16520</v>
      </c>
      <c r="K134" s="9">
        <f>건설기계!I6</f>
        <v>10327</v>
      </c>
      <c r="L134" s="9">
        <f>TRUNC(C134*K134,0)</f>
        <v>3407</v>
      </c>
      <c r="M134" s="150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>
      <c r="A135" s="149" t="s">
        <v>704</v>
      </c>
      <c r="B135" s="199" t="s">
        <v>483</v>
      </c>
      <c r="C135" s="12">
        <v>1</v>
      </c>
      <c r="D135" s="199" t="s">
        <v>477</v>
      </c>
      <c r="E135" s="9"/>
      <c r="F135" s="9"/>
      <c r="G135" s="9">
        <f>자재단가!I57</f>
        <v>16100</v>
      </c>
      <c r="H135" s="9">
        <f>TRUNC(C135*G135,0)</f>
        <v>16100</v>
      </c>
      <c r="I135" s="9"/>
      <c r="J135" s="9"/>
      <c r="K135" s="9"/>
      <c r="L135" s="9"/>
      <c r="M135" s="150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>
      <c r="A136" s="149" t="s">
        <v>44</v>
      </c>
      <c r="B136" s="199"/>
      <c r="C136" s="11"/>
      <c r="D136" s="199"/>
      <c r="E136" s="9"/>
      <c r="F136" s="9">
        <f>H136+J136+L136</f>
        <v>45589</v>
      </c>
      <c r="G136" s="9"/>
      <c r="H136" s="9">
        <f>INT(SUM(H133:H135))</f>
        <v>18824</v>
      </c>
      <c r="I136" s="9"/>
      <c r="J136" s="9">
        <f>INT(SUM(J133:J135))</f>
        <v>23358</v>
      </c>
      <c r="K136" s="9"/>
      <c r="L136" s="9">
        <f>INT(SUM(L133:L135))</f>
        <v>3407</v>
      </c>
      <c r="M136" s="150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>
      <c r="A137" s="149" t="s">
        <v>706</v>
      </c>
      <c r="B137" s="199"/>
      <c r="C137" s="11"/>
      <c r="D137" s="199"/>
      <c r="E137" s="9"/>
      <c r="F137" s="9"/>
      <c r="G137" s="9"/>
      <c r="H137" s="9"/>
      <c r="I137" s="9"/>
      <c r="J137" s="9"/>
      <c r="K137" s="9"/>
      <c r="L137" s="9"/>
      <c r="M137" s="150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>
      <c r="A138" s="149" t="s">
        <v>213</v>
      </c>
      <c r="B138" s="199" t="s">
        <v>0</v>
      </c>
      <c r="C138" s="12">
        <v>2.5000000000000001E-2</v>
      </c>
      <c r="D138" s="199" t="s">
        <v>100</v>
      </c>
      <c r="E138" s="9">
        <f>G138+I138+K138</f>
        <v>273539</v>
      </c>
      <c r="F138" s="9">
        <f>H138+J138+L138</f>
        <v>6838</v>
      </c>
      <c r="G138" s="9">
        <v>0</v>
      </c>
      <c r="H138" s="9">
        <f>TRUNC(C138*G138,0)</f>
        <v>0</v>
      </c>
      <c r="I138" s="9">
        <f>VLOOKUP(A138,노임단가!B$3:E$20,3,0)</f>
        <v>273539</v>
      </c>
      <c r="J138" s="9">
        <f>TRUNC(C138*I138,0)</f>
        <v>6838</v>
      </c>
      <c r="K138" s="9">
        <v>0</v>
      </c>
      <c r="L138" s="9">
        <f>TRUNC(C138*K138,0)</f>
        <v>0</v>
      </c>
      <c r="M138" s="150" t="s">
        <v>473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>
      <c r="A139" s="149" t="str">
        <f>건설기계!A6</f>
        <v>트럭탑재형크레인</v>
      </c>
      <c r="B139" s="199" t="s">
        <v>295</v>
      </c>
      <c r="C139" s="11">
        <v>0.33</v>
      </c>
      <c r="D139" s="199" t="s">
        <v>478</v>
      </c>
      <c r="E139" s="9">
        <f t="shared" ref="E139" si="24">G139+I139+K139</f>
        <v>68645</v>
      </c>
      <c r="F139" s="9">
        <f t="shared" ref="F139" si="25">H139+J139+L139</f>
        <v>22651</v>
      </c>
      <c r="G139" s="9">
        <f>건설기계!G6</f>
        <v>8256</v>
      </c>
      <c r="H139" s="9">
        <f>TRUNC(C139*G139,0)</f>
        <v>2724</v>
      </c>
      <c r="I139" s="9">
        <f>건설기계!H6</f>
        <v>50062</v>
      </c>
      <c r="J139" s="9">
        <f>TRUNC(C139*I139,0)</f>
        <v>16520</v>
      </c>
      <c r="K139" s="9">
        <f>건설기계!I6</f>
        <v>10327</v>
      </c>
      <c r="L139" s="9">
        <f>TRUNC(C139*K139,0)</f>
        <v>3407</v>
      </c>
      <c r="M139" s="150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>
      <c r="A140" s="149" t="s">
        <v>44</v>
      </c>
      <c r="B140" s="199"/>
      <c r="C140" s="11"/>
      <c r="D140" s="199"/>
      <c r="E140" s="9"/>
      <c r="F140" s="9">
        <f>H140+J140+L140</f>
        <v>29489</v>
      </c>
      <c r="G140" s="9"/>
      <c r="H140" s="9">
        <f>INT(SUM(H138:H139))</f>
        <v>2724</v>
      </c>
      <c r="I140" s="9"/>
      <c r="J140" s="9">
        <f>INT(SUM(J138:J139))</f>
        <v>23358</v>
      </c>
      <c r="K140" s="9"/>
      <c r="L140" s="9">
        <f>INT(SUM(L138:L139))</f>
        <v>3407</v>
      </c>
      <c r="M140" s="150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>
      <c r="A141" s="149" t="s">
        <v>639</v>
      </c>
      <c r="B141" s="199"/>
      <c r="C141" s="11"/>
      <c r="D141" s="199"/>
      <c r="E141" s="9"/>
      <c r="F141" s="9"/>
      <c r="G141" s="9"/>
      <c r="H141" s="9"/>
      <c r="I141" s="9"/>
      <c r="J141" s="9"/>
      <c r="K141" s="9"/>
      <c r="L141" s="9"/>
      <c r="M141" s="150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>
      <c r="A142" s="149" t="s">
        <v>213</v>
      </c>
      <c r="B142" s="199" t="s">
        <v>0</v>
      </c>
      <c r="C142" s="200">
        <v>0.05</v>
      </c>
      <c r="D142" s="199" t="s">
        <v>100</v>
      </c>
      <c r="E142" s="9">
        <f t="shared" ref="E142:F144" si="26">G142+I142+K142</f>
        <v>273539</v>
      </c>
      <c r="F142" s="9">
        <f t="shared" si="26"/>
        <v>13676</v>
      </c>
      <c r="G142" s="9">
        <v>0</v>
      </c>
      <c r="H142" s="9">
        <f>TRUNC(C142*G142,0)</f>
        <v>0</v>
      </c>
      <c r="I142" s="9">
        <f>VLOOKUP(A142,노임단가!B$3:E$20,3,0)</f>
        <v>273539</v>
      </c>
      <c r="J142" s="9">
        <f>TRUNC(C142*I142,0)</f>
        <v>13676</v>
      </c>
      <c r="K142" s="9">
        <v>0</v>
      </c>
      <c r="L142" s="9">
        <f>TRUNC(C142*K142,0)</f>
        <v>0</v>
      </c>
      <c r="M142" s="150" t="s">
        <v>473</v>
      </c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>
      <c r="A143" s="149" t="s">
        <v>506</v>
      </c>
      <c r="B143" s="199" t="s">
        <v>295</v>
      </c>
      <c r="C143" s="200">
        <v>0.33</v>
      </c>
      <c r="D143" s="199" t="s">
        <v>478</v>
      </c>
      <c r="E143" s="9">
        <f>G143+I143+K143</f>
        <v>115481</v>
      </c>
      <c r="F143" s="9">
        <f>H143+J143+L143</f>
        <v>38108</v>
      </c>
      <c r="G143" s="9">
        <f>건설기계!G5</f>
        <v>12013</v>
      </c>
      <c r="H143" s="9">
        <f>TRUNC(C143*G143,0)</f>
        <v>3964</v>
      </c>
      <c r="I143" s="9">
        <f>건설기계!H5</f>
        <v>56874</v>
      </c>
      <c r="J143" s="9">
        <f>TRUNC(C143*I143,0)</f>
        <v>18768</v>
      </c>
      <c r="K143" s="9">
        <f>건설기계!I5</f>
        <v>46594</v>
      </c>
      <c r="L143" s="9">
        <f>TRUNC(C143*K143,0)</f>
        <v>15376</v>
      </c>
      <c r="M143" s="150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>
      <c r="A144" s="149" t="s">
        <v>486</v>
      </c>
      <c r="B144" s="199" t="s">
        <v>485</v>
      </c>
      <c r="C144" s="11">
        <v>1</v>
      </c>
      <c r="D144" s="199" t="s">
        <v>153</v>
      </c>
      <c r="E144" s="9">
        <f t="shared" si="26"/>
        <v>51500</v>
      </c>
      <c r="F144" s="9">
        <f t="shared" si="26"/>
        <v>51500</v>
      </c>
      <c r="G144" s="9">
        <v>51500</v>
      </c>
      <c r="H144" s="9">
        <f>TRUNC(C144*G144,0)</f>
        <v>51500</v>
      </c>
      <c r="I144" s="9"/>
      <c r="J144" s="9">
        <f>TRUNC(C144*I144,0)</f>
        <v>0</v>
      </c>
      <c r="K144" s="9"/>
      <c r="L144" s="9">
        <f>TRUNC(C144*K144,0)</f>
        <v>0</v>
      </c>
      <c r="M144" s="150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>
      <c r="A145" s="149" t="s">
        <v>44</v>
      </c>
      <c r="B145" s="199"/>
      <c r="C145" s="11"/>
      <c r="D145" s="199"/>
      <c r="E145" s="9"/>
      <c r="F145" s="9">
        <f>H145+J145+L145</f>
        <v>103284</v>
      </c>
      <c r="G145" s="9"/>
      <c r="H145" s="9">
        <f>INT(SUM(H142:H144))</f>
        <v>55464</v>
      </c>
      <c r="I145" s="9"/>
      <c r="J145" s="9">
        <f>INT(SUM(J142:J144))</f>
        <v>32444</v>
      </c>
      <c r="K145" s="9"/>
      <c r="L145" s="9">
        <f>INT(SUM(L142:L144))</f>
        <v>15376</v>
      </c>
      <c r="M145" s="150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>
      <c r="A146" s="149" t="s">
        <v>640</v>
      </c>
      <c r="B146" s="199"/>
      <c r="C146" s="11"/>
      <c r="D146" s="199"/>
      <c r="E146" s="9"/>
      <c r="F146" s="9"/>
      <c r="G146" s="9"/>
      <c r="H146" s="9"/>
      <c r="I146" s="9"/>
      <c r="J146" s="9"/>
      <c r="K146" s="9"/>
      <c r="L146" s="9"/>
      <c r="M146" s="150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>
      <c r="A147" s="149" t="s">
        <v>213</v>
      </c>
      <c r="B147" s="199" t="s">
        <v>0</v>
      </c>
      <c r="C147" s="200">
        <v>0.15</v>
      </c>
      <c r="D147" s="199" t="s">
        <v>100</v>
      </c>
      <c r="E147" s="9">
        <f>G147+I147+K147</f>
        <v>273539</v>
      </c>
      <c r="F147" s="9">
        <f>H147+J147+L147</f>
        <v>41030</v>
      </c>
      <c r="G147" s="9">
        <v>0</v>
      </c>
      <c r="H147" s="9">
        <f>TRUNC(C147*G147,0)</f>
        <v>0</v>
      </c>
      <c r="I147" s="9">
        <f>VLOOKUP(A147,노임단가!B$3:E$20,3,0)</f>
        <v>273539</v>
      </c>
      <c r="J147" s="9">
        <f>TRUNC(C147*I147,0)</f>
        <v>41030</v>
      </c>
      <c r="K147" s="9">
        <v>0</v>
      </c>
      <c r="L147" s="9">
        <f>TRUNC(C147*K147,0)</f>
        <v>0</v>
      </c>
      <c r="M147" s="150" t="s">
        <v>473</v>
      </c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>
      <c r="A148" s="149" t="s">
        <v>491</v>
      </c>
      <c r="B148" s="199" t="s">
        <v>485</v>
      </c>
      <c r="C148" s="11">
        <v>1</v>
      </c>
      <c r="D148" s="199" t="s">
        <v>153</v>
      </c>
      <c r="E148" s="9">
        <f>G148+I148+K148</f>
        <v>0</v>
      </c>
      <c r="F148" s="9">
        <f>H148+J148+L148</f>
        <v>0</v>
      </c>
      <c r="G148" s="9">
        <f>자재단가!I23</f>
        <v>0</v>
      </c>
      <c r="H148" s="9">
        <f>TRUNC(C148*G148,0)</f>
        <v>0</v>
      </c>
      <c r="I148" s="9">
        <v>0</v>
      </c>
      <c r="J148" s="9">
        <f>TRUNC(C148*I148,0)</f>
        <v>0</v>
      </c>
      <c r="K148" s="9">
        <v>0</v>
      </c>
      <c r="L148" s="9">
        <f>TRUNC(C148*K148,0)</f>
        <v>0</v>
      </c>
      <c r="M148" s="150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>
      <c r="A149" s="149" t="s">
        <v>44</v>
      </c>
      <c r="B149" s="199"/>
      <c r="C149" s="11"/>
      <c r="D149" s="199"/>
      <c r="E149" s="9"/>
      <c r="F149" s="9">
        <f>H149+J149+L149</f>
        <v>41030</v>
      </c>
      <c r="G149" s="9"/>
      <c r="H149" s="9">
        <f>INT(SUM(H147:H148))</f>
        <v>0</v>
      </c>
      <c r="I149" s="9"/>
      <c r="J149" s="9">
        <f>INT(SUM(J147:J148))</f>
        <v>41030</v>
      </c>
      <c r="K149" s="9"/>
      <c r="L149" s="9">
        <f>INT(SUM(L147:L148))</f>
        <v>0</v>
      </c>
      <c r="M149" s="150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>
      <c r="A150" s="149" t="s">
        <v>641</v>
      </c>
      <c r="B150" s="199"/>
      <c r="C150" s="11"/>
      <c r="D150" s="199"/>
      <c r="E150" s="9"/>
      <c r="F150" s="9"/>
      <c r="G150" s="9"/>
      <c r="H150" s="9"/>
      <c r="I150" s="9"/>
      <c r="J150" s="9"/>
      <c r="K150" s="9"/>
      <c r="L150" s="9"/>
      <c r="M150" s="150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>
      <c r="A151" s="149" t="s">
        <v>9</v>
      </c>
      <c r="B151" s="199" t="s">
        <v>83</v>
      </c>
      <c r="C151" s="12">
        <v>2.0110000000000001</v>
      </c>
      <c r="D151" s="199" t="s">
        <v>277</v>
      </c>
      <c r="E151" s="9">
        <f t="shared" ref="E151:E158" si="27">G151+I151+K151</f>
        <v>6280</v>
      </c>
      <c r="F151" s="9">
        <f t="shared" ref="F151:F158" si="28">H151+J151+L151</f>
        <v>12627</v>
      </c>
      <c r="G151" s="9">
        <f>H301</f>
        <v>325</v>
      </c>
      <c r="H151" s="9">
        <f t="shared" ref="H151:H158" si="29">TRUNC(C151*G151,0)</f>
        <v>653</v>
      </c>
      <c r="I151" s="9">
        <f>J301</f>
        <v>5611</v>
      </c>
      <c r="J151" s="9">
        <f t="shared" ref="J151:J158" si="30">TRUNC(C151*I151,0)</f>
        <v>11283</v>
      </c>
      <c r="K151" s="9">
        <f>L301</f>
        <v>344</v>
      </c>
      <c r="L151" s="9">
        <f t="shared" ref="L151:L158" si="31">TRUNC(C151*K151,0)</f>
        <v>691</v>
      </c>
      <c r="M151" s="150" t="str">
        <f>일위대가_목록!K69</f>
        <v>제   65호표</v>
      </c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>
      <c r="A152" s="149" t="s">
        <v>269</v>
      </c>
      <c r="B152" s="199" t="s">
        <v>117</v>
      </c>
      <c r="C152" s="12">
        <v>1.5580000000000001</v>
      </c>
      <c r="D152" s="199" t="s">
        <v>277</v>
      </c>
      <c r="E152" s="9">
        <f t="shared" si="27"/>
        <v>18465</v>
      </c>
      <c r="F152" s="9">
        <f t="shared" si="28"/>
        <v>28768</v>
      </c>
      <c r="G152" s="9">
        <f>H358</f>
        <v>242</v>
      </c>
      <c r="H152" s="9">
        <f t="shared" si="29"/>
        <v>377</v>
      </c>
      <c r="I152" s="9">
        <f>J358</f>
        <v>17968</v>
      </c>
      <c r="J152" s="9">
        <f t="shared" si="30"/>
        <v>27994</v>
      </c>
      <c r="K152" s="9">
        <f>L358</f>
        <v>255</v>
      </c>
      <c r="L152" s="9">
        <f t="shared" si="31"/>
        <v>397</v>
      </c>
      <c r="M152" s="150" t="str">
        <f>일위대가_목록!K82</f>
        <v>제   78호표</v>
      </c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>
      <c r="A153" s="149" t="s">
        <v>324</v>
      </c>
      <c r="B153" s="199" t="s">
        <v>304</v>
      </c>
      <c r="C153" s="12">
        <v>0.45300000000000001</v>
      </c>
      <c r="D153" s="199" t="s">
        <v>277</v>
      </c>
      <c r="E153" s="9">
        <f t="shared" si="27"/>
        <v>59030</v>
      </c>
      <c r="F153" s="9">
        <f t="shared" si="28"/>
        <v>26739</v>
      </c>
      <c r="G153" s="9">
        <f>H336</f>
        <v>10962</v>
      </c>
      <c r="H153" s="9">
        <f t="shared" si="29"/>
        <v>4965</v>
      </c>
      <c r="I153" s="9">
        <f>J336</f>
        <v>40560</v>
      </c>
      <c r="J153" s="9">
        <f t="shared" si="30"/>
        <v>18373</v>
      </c>
      <c r="K153" s="9">
        <f>L336</f>
        <v>7508</v>
      </c>
      <c r="L153" s="9">
        <f t="shared" si="31"/>
        <v>3401</v>
      </c>
      <c r="M153" s="150" t="str">
        <f>일위대가_목록!K77</f>
        <v>제   73호표</v>
      </c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>
      <c r="A154" s="149" t="s">
        <v>58</v>
      </c>
      <c r="B154" s="199" t="s">
        <v>112</v>
      </c>
      <c r="C154" s="12">
        <v>1.5580000000000001</v>
      </c>
      <c r="D154" s="199" t="s">
        <v>277</v>
      </c>
      <c r="E154" s="9">
        <f t="shared" si="27"/>
        <v>14641</v>
      </c>
      <c r="F154" s="9">
        <f t="shared" si="28"/>
        <v>22809</v>
      </c>
      <c r="G154" s="9">
        <f>H371</f>
        <v>437</v>
      </c>
      <c r="H154" s="9">
        <f t="shared" si="29"/>
        <v>680</v>
      </c>
      <c r="I154" s="9">
        <f>J371</f>
        <v>14006</v>
      </c>
      <c r="J154" s="9">
        <f t="shared" si="30"/>
        <v>21821</v>
      </c>
      <c r="K154" s="9">
        <f>L371</f>
        <v>198</v>
      </c>
      <c r="L154" s="9">
        <f t="shared" si="31"/>
        <v>308</v>
      </c>
      <c r="M154" s="150" t="str">
        <f>일위대가_목록!K85</f>
        <v>제   81호표</v>
      </c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>
      <c r="A155" s="149" t="s">
        <v>320</v>
      </c>
      <c r="B155" s="199" t="s">
        <v>238</v>
      </c>
      <c r="C155" s="12">
        <v>3.12</v>
      </c>
      <c r="D155" s="199" t="s">
        <v>279</v>
      </c>
      <c r="E155" s="9">
        <f t="shared" si="27"/>
        <v>54622</v>
      </c>
      <c r="F155" s="9">
        <f t="shared" si="28"/>
        <v>170419</v>
      </c>
      <c r="G155" s="9">
        <f>H344</f>
        <v>20830</v>
      </c>
      <c r="H155" s="9">
        <f t="shared" si="29"/>
        <v>64989</v>
      </c>
      <c r="I155" s="9">
        <f>J344</f>
        <v>33458</v>
      </c>
      <c r="J155" s="9">
        <f t="shared" si="30"/>
        <v>104388</v>
      </c>
      <c r="K155" s="9">
        <f>L344</f>
        <v>334</v>
      </c>
      <c r="L155" s="9">
        <f t="shared" si="31"/>
        <v>1042</v>
      </c>
      <c r="M155" s="150" t="str">
        <f>일위대가_목록!K79</f>
        <v>제   75호표</v>
      </c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>
      <c r="A156" s="149" t="s">
        <v>39</v>
      </c>
      <c r="B156" s="199" t="s">
        <v>48</v>
      </c>
      <c r="C156" s="12">
        <v>0.45300000000000001</v>
      </c>
      <c r="D156" s="199" t="s">
        <v>277</v>
      </c>
      <c r="E156" s="9">
        <f t="shared" si="27"/>
        <v>651139</v>
      </c>
      <c r="F156" s="9">
        <f t="shared" si="28"/>
        <v>294964</v>
      </c>
      <c r="G156" s="9">
        <f>H365</f>
        <v>56490</v>
      </c>
      <c r="H156" s="9">
        <f t="shared" si="29"/>
        <v>25589</v>
      </c>
      <c r="I156" s="9">
        <f>J365</f>
        <v>589293</v>
      </c>
      <c r="J156" s="9">
        <f t="shared" si="30"/>
        <v>266949</v>
      </c>
      <c r="K156" s="9">
        <f>L365</f>
        <v>5356</v>
      </c>
      <c r="L156" s="9">
        <f t="shared" si="31"/>
        <v>2426</v>
      </c>
      <c r="M156" s="150" t="str">
        <f>일위대가_목록!K83</f>
        <v>제   79호표</v>
      </c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>
      <c r="A157" s="149" t="s">
        <v>203</v>
      </c>
      <c r="B157" s="199" t="s">
        <v>24</v>
      </c>
      <c r="C157" s="101">
        <v>8.9999999999999998E-4</v>
      </c>
      <c r="D157" s="199" t="s">
        <v>157</v>
      </c>
      <c r="E157" s="9">
        <f t="shared" si="27"/>
        <v>7632206</v>
      </c>
      <c r="F157" s="9">
        <f t="shared" si="28"/>
        <v>6867</v>
      </c>
      <c r="G157" s="9">
        <v>2734144</v>
      </c>
      <c r="H157" s="9">
        <f t="shared" si="29"/>
        <v>2460</v>
      </c>
      <c r="I157" s="9">
        <v>4746002</v>
      </c>
      <c r="J157" s="9">
        <f t="shared" si="30"/>
        <v>4271</v>
      </c>
      <c r="K157" s="9">
        <v>152060</v>
      </c>
      <c r="L157" s="9">
        <f t="shared" si="31"/>
        <v>136</v>
      </c>
      <c r="M157" s="150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>
      <c r="A158" s="149" t="s">
        <v>71</v>
      </c>
      <c r="B158" s="199" t="s">
        <v>217</v>
      </c>
      <c r="C158" s="11">
        <v>1</v>
      </c>
      <c r="D158" s="199" t="s">
        <v>103</v>
      </c>
      <c r="E158" s="9">
        <f t="shared" si="27"/>
        <v>32824</v>
      </c>
      <c r="F158" s="9">
        <f t="shared" si="28"/>
        <v>32824</v>
      </c>
      <c r="G158" s="9">
        <v>0</v>
      </c>
      <c r="H158" s="9">
        <f t="shared" si="29"/>
        <v>0</v>
      </c>
      <c r="I158" s="9">
        <f>J374</f>
        <v>32824</v>
      </c>
      <c r="J158" s="9">
        <f t="shared" si="30"/>
        <v>32824</v>
      </c>
      <c r="K158" s="9">
        <v>0</v>
      </c>
      <c r="L158" s="9">
        <f t="shared" si="31"/>
        <v>0</v>
      </c>
      <c r="M158" s="150" t="str">
        <f>일위대가_목록!K86</f>
        <v>제   82호표</v>
      </c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>
      <c r="A159" s="149" t="s">
        <v>44</v>
      </c>
      <c r="B159" s="199"/>
      <c r="C159" s="11"/>
      <c r="D159" s="199"/>
      <c r="E159" s="9"/>
      <c r="F159" s="9">
        <f>H159+J159+L159</f>
        <v>596017</v>
      </c>
      <c r="G159" s="9"/>
      <c r="H159" s="9">
        <f>INT(SUM(H151:H158))</f>
        <v>99713</v>
      </c>
      <c r="I159" s="9"/>
      <c r="J159" s="9">
        <f>INT(SUM(J151:J158))</f>
        <v>487903</v>
      </c>
      <c r="K159" s="9"/>
      <c r="L159" s="9">
        <f>INT(SUM(L151:L158))</f>
        <v>8401</v>
      </c>
      <c r="M159" s="150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>
      <c r="A160" s="149" t="s">
        <v>642</v>
      </c>
      <c r="B160" s="199"/>
      <c r="C160" s="11"/>
      <c r="D160" s="199"/>
      <c r="E160" s="9"/>
      <c r="F160" s="9"/>
      <c r="G160" s="9"/>
      <c r="H160" s="9"/>
      <c r="I160" s="9"/>
      <c r="J160" s="9"/>
      <c r="K160" s="9"/>
      <c r="L160" s="9"/>
      <c r="M160" s="150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>
      <c r="A161" s="149" t="s">
        <v>9</v>
      </c>
      <c r="B161" s="199" t="s">
        <v>83</v>
      </c>
      <c r="C161" s="12">
        <v>1.1930000000000001</v>
      </c>
      <c r="D161" s="199" t="s">
        <v>277</v>
      </c>
      <c r="E161" s="9">
        <f t="shared" ref="E161:E167" si="32">G161+I161+K161</f>
        <v>6280</v>
      </c>
      <c r="F161" s="9">
        <f t="shared" ref="F161:F167" si="33">H161+J161+L161</f>
        <v>7490</v>
      </c>
      <c r="G161" s="9">
        <f>H301</f>
        <v>325</v>
      </c>
      <c r="H161" s="9">
        <f t="shared" ref="H161:H167" si="34">TRUNC(C161*G161,0)</f>
        <v>387</v>
      </c>
      <c r="I161" s="9">
        <f>J301</f>
        <v>5611</v>
      </c>
      <c r="J161" s="9">
        <f t="shared" ref="J161:J167" si="35">TRUNC(C161*I161,0)</f>
        <v>6693</v>
      </c>
      <c r="K161" s="9">
        <f>L301</f>
        <v>344</v>
      </c>
      <c r="L161" s="9">
        <f t="shared" ref="L161:L167" si="36">TRUNC(C161*K161,0)</f>
        <v>410</v>
      </c>
      <c r="M161" s="150" t="str">
        <f>일위대가_목록!K69</f>
        <v>제   65호표</v>
      </c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>
      <c r="A162" s="149" t="s">
        <v>269</v>
      </c>
      <c r="B162" s="199" t="s">
        <v>117</v>
      </c>
      <c r="C162" s="12">
        <v>0.89700000000000002</v>
      </c>
      <c r="D162" s="199" t="s">
        <v>277</v>
      </c>
      <c r="E162" s="9">
        <f t="shared" si="32"/>
        <v>18465</v>
      </c>
      <c r="F162" s="9">
        <f t="shared" si="33"/>
        <v>16562</v>
      </c>
      <c r="G162" s="9">
        <f>H358</f>
        <v>242</v>
      </c>
      <c r="H162" s="9">
        <f t="shared" si="34"/>
        <v>217</v>
      </c>
      <c r="I162" s="9">
        <f>J358</f>
        <v>17968</v>
      </c>
      <c r="J162" s="9">
        <f t="shared" si="35"/>
        <v>16117</v>
      </c>
      <c r="K162" s="9">
        <f>L358</f>
        <v>255</v>
      </c>
      <c r="L162" s="9">
        <f t="shared" si="36"/>
        <v>228</v>
      </c>
      <c r="M162" s="150" t="str">
        <f>일위대가_목록!K82</f>
        <v>제   78호표</v>
      </c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>
      <c r="A163" s="149" t="s">
        <v>324</v>
      </c>
      <c r="B163" s="199" t="s">
        <v>304</v>
      </c>
      <c r="C163" s="12">
        <v>0.29599999999999999</v>
      </c>
      <c r="D163" s="199" t="s">
        <v>277</v>
      </c>
      <c r="E163" s="9">
        <f t="shared" si="32"/>
        <v>59030</v>
      </c>
      <c r="F163" s="9">
        <f t="shared" si="33"/>
        <v>17471</v>
      </c>
      <c r="G163" s="9">
        <f>H336</f>
        <v>10962</v>
      </c>
      <c r="H163" s="9">
        <f t="shared" si="34"/>
        <v>3244</v>
      </c>
      <c r="I163" s="9">
        <f>J336</f>
        <v>40560</v>
      </c>
      <c r="J163" s="9">
        <f t="shared" si="35"/>
        <v>12005</v>
      </c>
      <c r="K163" s="9">
        <f>L336</f>
        <v>7508</v>
      </c>
      <c r="L163" s="9">
        <f t="shared" si="36"/>
        <v>2222</v>
      </c>
      <c r="M163" s="150" t="str">
        <f>일위대가_목록!K77</f>
        <v>제   73호표</v>
      </c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>
      <c r="A164" s="149" t="s">
        <v>58</v>
      </c>
      <c r="B164" s="199" t="s">
        <v>112</v>
      </c>
      <c r="C164" s="12">
        <v>0.89700000000000002</v>
      </c>
      <c r="D164" s="199" t="s">
        <v>277</v>
      </c>
      <c r="E164" s="9">
        <f t="shared" si="32"/>
        <v>14641</v>
      </c>
      <c r="F164" s="9">
        <f t="shared" si="33"/>
        <v>13131</v>
      </c>
      <c r="G164" s="9">
        <f>H371</f>
        <v>437</v>
      </c>
      <c r="H164" s="9">
        <f t="shared" si="34"/>
        <v>391</v>
      </c>
      <c r="I164" s="9">
        <f>J371</f>
        <v>14006</v>
      </c>
      <c r="J164" s="9">
        <f t="shared" si="35"/>
        <v>12563</v>
      </c>
      <c r="K164" s="9">
        <f>L371</f>
        <v>198</v>
      </c>
      <c r="L164" s="9">
        <f t="shared" si="36"/>
        <v>177</v>
      </c>
      <c r="M164" s="150" t="str">
        <f>일위대가_목록!K85</f>
        <v>제   81호표</v>
      </c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>
      <c r="A165" s="149" t="s">
        <v>320</v>
      </c>
      <c r="B165" s="199" t="s">
        <v>238</v>
      </c>
      <c r="C165" s="12">
        <v>3.2959999999999998</v>
      </c>
      <c r="D165" s="199" t="s">
        <v>279</v>
      </c>
      <c r="E165" s="9">
        <f t="shared" si="32"/>
        <v>54622</v>
      </c>
      <c r="F165" s="9">
        <f t="shared" si="33"/>
        <v>180032</v>
      </c>
      <c r="G165" s="9">
        <f>H344</f>
        <v>20830</v>
      </c>
      <c r="H165" s="9">
        <f t="shared" si="34"/>
        <v>68655</v>
      </c>
      <c r="I165" s="9">
        <f>J344</f>
        <v>33458</v>
      </c>
      <c r="J165" s="9">
        <f t="shared" si="35"/>
        <v>110277</v>
      </c>
      <c r="K165" s="9">
        <f>L344</f>
        <v>334</v>
      </c>
      <c r="L165" s="9">
        <f t="shared" si="36"/>
        <v>1100</v>
      </c>
      <c r="M165" s="150" t="str">
        <f>일위대가_목록!K79</f>
        <v>제   75호표</v>
      </c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>
      <c r="A166" s="149" t="s">
        <v>39</v>
      </c>
      <c r="B166" s="199" t="s">
        <v>48</v>
      </c>
      <c r="C166" s="12">
        <v>0.29599999999999999</v>
      </c>
      <c r="D166" s="199" t="s">
        <v>277</v>
      </c>
      <c r="E166" s="9">
        <f t="shared" si="32"/>
        <v>651139</v>
      </c>
      <c r="F166" s="9">
        <f t="shared" si="33"/>
        <v>192736</v>
      </c>
      <c r="G166" s="9">
        <f>H365</f>
        <v>56490</v>
      </c>
      <c r="H166" s="9">
        <f t="shared" si="34"/>
        <v>16721</v>
      </c>
      <c r="I166" s="9">
        <f>J365</f>
        <v>589293</v>
      </c>
      <c r="J166" s="9">
        <f t="shared" si="35"/>
        <v>174430</v>
      </c>
      <c r="K166" s="9">
        <f>L365</f>
        <v>5356</v>
      </c>
      <c r="L166" s="9">
        <f t="shared" si="36"/>
        <v>1585</v>
      </c>
      <c r="M166" s="150" t="str">
        <f>일위대가_목록!K83</f>
        <v>제   79호표</v>
      </c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>
      <c r="A167" s="149" t="s">
        <v>203</v>
      </c>
      <c r="B167" s="199" t="s">
        <v>24</v>
      </c>
      <c r="C167" s="101">
        <v>8.9999999999999998E-4</v>
      </c>
      <c r="D167" s="199" t="s">
        <v>157</v>
      </c>
      <c r="E167" s="9">
        <f t="shared" si="32"/>
        <v>7632206</v>
      </c>
      <c r="F167" s="9">
        <f t="shared" si="33"/>
        <v>6867</v>
      </c>
      <c r="G167" s="9">
        <v>2734144</v>
      </c>
      <c r="H167" s="9">
        <f t="shared" si="34"/>
        <v>2460</v>
      </c>
      <c r="I167" s="9">
        <v>4746002</v>
      </c>
      <c r="J167" s="9">
        <f t="shared" si="35"/>
        <v>4271</v>
      </c>
      <c r="K167" s="9">
        <v>152060</v>
      </c>
      <c r="L167" s="9">
        <f t="shared" si="36"/>
        <v>136</v>
      </c>
      <c r="M167" s="150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>
      <c r="A168" s="149" t="s">
        <v>44</v>
      </c>
      <c r="B168" s="199"/>
      <c r="C168" s="11"/>
      <c r="D168" s="199"/>
      <c r="E168" s="9"/>
      <c r="F168" s="9">
        <f>H168+J168+L168</f>
        <v>434289</v>
      </c>
      <c r="G168" s="9"/>
      <c r="H168" s="9">
        <f>INT(SUM(H161:H167))</f>
        <v>92075</v>
      </c>
      <c r="I168" s="9"/>
      <c r="J168" s="9">
        <f>INT(SUM(J161:J167))</f>
        <v>336356</v>
      </c>
      <c r="K168" s="9"/>
      <c r="L168" s="9">
        <f>INT(SUM(L161:L167))</f>
        <v>5858</v>
      </c>
      <c r="M168" s="150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>
      <c r="A169" s="149" t="s">
        <v>643</v>
      </c>
      <c r="B169" s="199"/>
      <c r="C169" s="11"/>
      <c r="D169" s="199"/>
      <c r="E169" s="9"/>
      <c r="F169" s="9"/>
      <c r="G169" s="9"/>
      <c r="H169" s="9"/>
      <c r="I169" s="9"/>
      <c r="J169" s="9"/>
      <c r="K169" s="9"/>
      <c r="L169" s="9"/>
      <c r="M169" s="150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>
      <c r="A170" s="149" t="s">
        <v>213</v>
      </c>
      <c r="B170" s="199" t="s">
        <v>748</v>
      </c>
      <c r="C170" s="11">
        <f>0.19*0.7*1.5</f>
        <v>0.19949999999999996</v>
      </c>
      <c r="D170" s="199" t="s">
        <v>100</v>
      </c>
      <c r="E170" s="9">
        <f t="shared" ref="E170:F171" si="37">G170+I170+K170</f>
        <v>273539</v>
      </c>
      <c r="F170" s="9">
        <f t="shared" si="37"/>
        <v>54571</v>
      </c>
      <c r="G170" s="9">
        <v>0</v>
      </c>
      <c r="H170" s="9">
        <f>TRUNC(C170*G170,0)</f>
        <v>0</v>
      </c>
      <c r="I170" s="9">
        <f>VLOOKUP(A170,노임단가!B$3:E$20,3,0)</f>
        <v>273539</v>
      </c>
      <c r="J170" s="9">
        <f>TRUNC(C170*I170,0)</f>
        <v>54571</v>
      </c>
      <c r="K170" s="9">
        <v>0</v>
      </c>
      <c r="L170" s="9">
        <f>TRUNC(C170*K170,0)</f>
        <v>0</v>
      </c>
      <c r="M170" s="150" t="s">
        <v>492</v>
      </c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>
      <c r="A171" s="149" t="s">
        <v>156</v>
      </c>
      <c r="B171" s="199" t="s">
        <v>11</v>
      </c>
      <c r="C171" s="11">
        <v>1</v>
      </c>
      <c r="D171" s="199" t="s">
        <v>153</v>
      </c>
      <c r="E171" s="9">
        <f t="shared" si="37"/>
        <v>30100</v>
      </c>
      <c r="F171" s="9">
        <f t="shared" si="37"/>
        <v>30100</v>
      </c>
      <c r="G171" s="9">
        <f>자재단가!I26</f>
        <v>30100</v>
      </c>
      <c r="H171" s="9">
        <f>TRUNC(C171*G171,0)</f>
        <v>30100</v>
      </c>
      <c r="I171" s="9">
        <v>0</v>
      </c>
      <c r="J171" s="9">
        <f>TRUNC(C171*I171,0)</f>
        <v>0</v>
      </c>
      <c r="K171" s="9">
        <v>0</v>
      </c>
      <c r="L171" s="9">
        <f>TRUNC(C171*K171,0)</f>
        <v>0</v>
      </c>
      <c r="M171" s="150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>
      <c r="A172" s="149" t="s">
        <v>44</v>
      </c>
      <c r="B172" s="199"/>
      <c r="C172" s="11"/>
      <c r="D172" s="199"/>
      <c r="E172" s="9"/>
      <c r="F172" s="9">
        <f>H172+J172+L172</f>
        <v>84671</v>
      </c>
      <c r="G172" s="9"/>
      <c r="H172" s="9">
        <f>INT(SUM(H170:H171))</f>
        <v>30100</v>
      </c>
      <c r="I172" s="9"/>
      <c r="J172" s="9">
        <f>INT(SUM(J170:J171))</f>
        <v>54571</v>
      </c>
      <c r="K172" s="9"/>
      <c r="L172" s="9">
        <f>INT(SUM(L170:L171))</f>
        <v>0</v>
      </c>
      <c r="M172" s="150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>
      <c r="A173" s="149" t="s">
        <v>644</v>
      </c>
      <c r="B173" s="199"/>
      <c r="C173" s="11"/>
      <c r="D173" s="199"/>
      <c r="E173" s="9"/>
      <c r="F173" s="9"/>
      <c r="G173" s="9"/>
      <c r="H173" s="9"/>
      <c r="I173" s="9"/>
      <c r="J173" s="9"/>
      <c r="K173" s="9"/>
      <c r="L173" s="9"/>
      <c r="M173" s="150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>
      <c r="A174" s="149" t="s">
        <v>213</v>
      </c>
      <c r="B174" s="199" t="s">
        <v>749</v>
      </c>
      <c r="C174" s="11">
        <f>0.26*0.7*1.5</f>
        <v>0.27300000000000002</v>
      </c>
      <c r="D174" s="199" t="s">
        <v>100</v>
      </c>
      <c r="E174" s="9">
        <f t="shared" ref="E174:F175" si="38">G174+I174+K174</f>
        <v>273539</v>
      </c>
      <c r="F174" s="9">
        <f t="shared" si="38"/>
        <v>74676</v>
      </c>
      <c r="G174" s="9">
        <v>0</v>
      </c>
      <c r="H174" s="9">
        <f>TRUNC(C174*G174,0)</f>
        <v>0</v>
      </c>
      <c r="I174" s="9">
        <f>VLOOKUP(A174,노임단가!B$3:E$20,3,0)</f>
        <v>273539</v>
      </c>
      <c r="J174" s="9">
        <f>TRUNC(C174*I174,0)</f>
        <v>74676</v>
      </c>
      <c r="K174" s="9">
        <v>0</v>
      </c>
      <c r="L174" s="9">
        <f>TRUNC(C174*K174,0)</f>
        <v>0</v>
      </c>
      <c r="M174" s="150" t="s">
        <v>492</v>
      </c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>
      <c r="A175" s="149" t="s">
        <v>156</v>
      </c>
      <c r="B175" s="199" t="s">
        <v>27</v>
      </c>
      <c r="C175" s="11">
        <v>1</v>
      </c>
      <c r="D175" s="199" t="s">
        <v>153</v>
      </c>
      <c r="E175" s="9">
        <f t="shared" si="38"/>
        <v>40100</v>
      </c>
      <c r="F175" s="9">
        <f t="shared" si="38"/>
        <v>40100</v>
      </c>
      <c r="G175" s="9">
        <f>자재단가!I27</f>
        <v>40100</v>
      </c>
      <c r="H175" s="9">
        <f>TRUNC(C175*G175,0)</f>
        <v>40100</v>
      </c>
      <c r="I175" s="9">
        <v>0</v>
      </c>
      <c r="J175" s="9">
        <f>TRUNC(C175*I175,0)</f>
        <v>0</v>
      </c>
      <c r="K175" s="9">
        <v>0</v>
      </c>
      <c r="L175" s="9">
        <f>TRUNC(C175*K175,0)</f>
        <v>0</v>
      </c>
      <c r="M175" s="150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>
      <c r="A176" s="149" t="s">
        <v>44</v>
      </c>
      <c r="B176" s="199"/>
      <c r="C176" s="11"/>
      <c r="D176" s="199"/>
      <c r="E176" s="9"/>
      <c r="F176" s="9">
        <f>H176+J176+L176</f>
        <v>114776</v>
      </c>
      <c r="G176" s="9"/>
      <c r="H176" s="9">
        <f>INT(SUM(H174:H175))</f>
        <v>40100</v>
      </c>
      <c r="I176" s="9"/>
      <c r="J176" s="9">
        <f>INT(SUM(J174:J175))</f>
        <v>74676</v>
      </c>
      <c r="K176" s="9"/>
      <c r="L176" s="9">
        <f>INT(SUM(L174:L175))</f>
        <v>0</v>
      </c>
      <c r="M176" s="150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>
      <c r="A177" s="149" t="s">
        <v>645</v>
      </c>
      <c r="B177" s="199"/>
      <c r="C177" s="11"/>
      <c r="D177" s="199"/>
      <c r="E177" s="9"/>
      <c r="F177" s="9"/>
      <c r="G177" s="9"/>
      <c r="H177" s="9"/>
      <c r="I177" s="9"/>
      <c r="J177" s="9"/>
      <c r="K177" s="9"/>
      <c r="L177" s="9"/>
      <c r="M177" s="150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>
      <c r="A178" s="149" t="s">
        <v>213</v>
      </c>
      <c r="B178" s="199" t="s">
        <v>748</v>
      </c>
      <c r="C178" s="11">
        <f>0.19*0.7*1.5</f>
        <v>0.19949999999999996</v>
      </c>
      <c r="D178" s="199" t="s">
        <v>100</v>
      </c>
      <c r="E178" s="9">
        <f t="shared" ref="E178:F179" si="39">G178+I178+K178</f>
        <v>273539</v>
      </c>
      <c r="F178" s="9">
        <f t="shared" si="39"/>
        <v>54571</v>
      </c>
      <c r="G178" s="9">
        <v>0</v>
      </c>
      <c r="H178" s="9">
        <f>TRUNC(C178*G178,0)</f>
        <v>0</v>
      </c>
      <c r="I178" s="9">
        <f>VLOOKUP(A178,노임단가!B$3:E$20,3,0)</f>
        <v>273539</v>
      </c>
      <c r="J178" s="9">
        <f>TRUNC(C178*I178,0)</f>
        <v>54571</v>
      </c>
      <c r="K178" s="9">
        <v>0</v>
      </c>
      <c r="L178" s="9">
        <f>TRUNC(C178*K178,0)</f>
        <v>0</v>
      </c>
      <c r="M178" s="150" t="str">
        <f>M174</f>
        <v>전품 5-19</v>
      </c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>
      <c r="A179" s="149" t="s">
        <v>144</v>
      </c>
      <c r="B179" s="199" t="s">
        <v>160</v>
      </c>
      <c r="C179" s="11">
        <v>1</v>
      </c>
      <c r="D179" s="199" t="s">
        <v>153</v>
      </c>
      <c r="E179" s="9">
        <f t="shared" si="39"/>
        <v>14800</v>
      </c>
      <c r="F179" s="9">
        <f t="shared" si="39"/>
        <v>14800</v>
      </c>
      <c r="G179" s="9">
        <f>자재단가!I28</f>
        <v>14800</v>
      </c>
      <c r="H179" s="9">
        <f>TRUNC(C179*G179,0)</f>
        <v>14800</v>
      </c>
      <c r="I179" s="9">
        <v>0</v>
      </c>
      <c r="J179" s="9">
        <f>TRUNC(C179*I179,0)</f>
        <v>0</v>
      </c>
      <c r="K179" s="9">
        <v>0</v>
      </c>
      <c r="L179" s="9">
        <f>TRUNC(C179*K179,0)</f>
        <v>0</v>
      </c>
      <c r="M179" s="150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>
      <c r="A180" s="149" t="s">
        <v>44</v>
      </c>
      <c r="B180" s="199"/>
      <c r="C180" s="11"/>
      <c r="D180" s="199"/>
      <c r="E180" s="9"/>
      <c r="F180" s="9">
        <f>H180+J180+L180</f>
        <v>69371</v>
      </c>
      <c r="G180" s="9"/>
      <c r="H180" s="9">
        <f>INT(SUM(H178:H179))</f>
        <v>14800</v>
      </c>
      <c r="I180" s="9"/>
      <c r="J180" s="9">
        <f>INT(SUM(J178:J179))</f>
        <v>54571</v>
      </c>
      <c r="K180" s="9"/>
      <c r="L180" s="9">
        <f>INT(SUM(L178:L179))</f>
        <v>0</v>
      </c>
      <c r="M180" s="150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>
      <c r="A181" s="149" t="s">
        <v>646</v>
      </c>
      <c r="B181" s="199"/>
      <c r="C181" s="11"/>
      <c r="D181" s="199"/>
      <c r="E181" s="9"/>
      <c r="F181" s="9"/>
      <c r="G181" s="9"/>
      <c r="H181" s="9"/>
      <c r="I181" s="9"/>
      <c r="J181" s="9"/>
      <c r="K181" s="9"/>
      <c r="L181" s="9"/>
      <c r="M181" s="150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>
      <c r="A182" s="149" t="s">
        <v>213</v>
      </c>
      <c r="B182" s="199" t="s">
        <v>749</v>
      </c>
      <c r="C182" s="11">
        <f>0.26*0.7*1.5</f>
        <v>0.27300000000000002</v>
      </c>
      <c r="D182" s="199" t="s">
        <v>100</v>
      </c>
      <c r="E182" s="9">
        <f t="shared" ref="E182:F183" si="40">G182+I182+K182</f>
        <v>273539</v>
      </c>
      <c r="F182" s="9">
        <f t="shared" si="40"/>
        <v>74676</v>
      </c>
      <c r="G182" s="9">
        <v>0</v>
      </c>
      <c r="H182" s="9">
        <f>TRUNC(C182*G182,0)</f>
        <v>0</v>
      </c>
      <c r="I182" s="9">
        <f>VLOOKUP(A182,노임단가!B$3:E$20,3,0)</f>
        <v>273539</v>
      </c>
      <c r="J182" s="9">
        <f>TRUNC(C182*I182,0)</f>
        <v>74676</v>
      </c>
      <c r="K182" s="9">
        <v>0</v>
      </c>
      <c r="L182" s="9">
        <f>TRUNC(C182*K182,0)</f>
        <v>0</v>
      </c>
      <c r="M182" s="150" t="str">
        <f>M174</f>
        <v>전품 5-19</v>
      </c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>
      <c r="A183" s="149" t="s">
        <v>144</v>
      </c>
      <c r="B183" s="199" t="s">
        <v>8</v>
      </c>
      <c r="C183" s="11">
        <v>1</v>
      </c>
      <c r="D183" s="199" t="s">
        <v>153</v>
      </c>
      <c r="E183" s="9">
        <f t="shared" si="40"/>
        <v>42200</v>
      </c>
      <c r="F183" s="9">
        <f t="shared" si="40"/>
        <v>42200</v>
      </c>
      <c r="G183" s="9">
        <f>자재단가!I29</f>
        <v>42200</v>
      </c>
      <c r="H183" s="9">
        <f>TRUNC(C183*G183,0)</f>
        <v>42200</v>
      </c>
      <c r="I183" s="9">
        <v>0</v>
      </c>
      <c r="J183" s="9">
        <f>TRUNC(C183*I183,0)</f>
        <v>0</v>
      </c>
      <c r="K183" s="9">
        <v>0</v>
      </c>
      <c r="L183" s="9">
        <f>TRUNC(C183*K183,0)</f>
        <v>0</v>
      </c>
      <c r="M183" s="150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>
      <c r="A184" s="149" t="s">
        <v>44</v>
      </c>
      <c r="B184" s="199"/>
      <c r="C184" s="11"/>
      <c r="D184" s="199"/>
      <c r="E184" s="9"/>
      <c r="F184" s="9">
        <f>H184+J184+L184</f>
        <v>116876</v>
      </c>
      <c r="G184" s="9"/>
      <c r="H184" s="9">
        <f>INT(SUM(H182:H183))</f>
        <v>42200</v>
      </c>
      <c r="I184" s="9"/>
      <c r="J184" s="9">
        <f>INT(SUM(J182:J183))</f>
        <v>74676</v>
      </c>
      <c r="K184" s="9"/>
      <c r="L184" s="9">
        <f>INT(SUM(L182:L183))</f>
        <v>0</v>
      </c>
      <c r="M184" s="150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>
      <c r="A185" s="149" t="s">
        <v>647</v>
      </c>
      <c r="B185" s="199"/>
      <c r="C185" s="11"/>
      <c r="D185" s="199"/>
      <c r="E185" s="9"/>
      <c r="F185" s="9"/>
      <c r="G185" s="9"/>
      <c r="H185" s="9"/>
      <c r="I185" s="9"/>
      <c r="J185" s="9"/>
      <c r="K185" s="9"/>
      <c r="L185" s="9"/>
      <c r="M185" s="150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>
      <c r="A186" s="149" t="s">
        <v>213</v>
      </c>
      <c r="B186" s="199" t="s">
        <v>750</v>
      </c>
      <c r="C186" s="11">
        <f>0.3*1.5</f>
        <v>0.44999999999999996</v>
      </c>
      <c r="D186" s="199" t="s">
        <v>100</v>
      </c>
      <c r="E186" s="9">
        <f>G186+I186+K186</f>
        <v>273539</v>
      </c>
      <c r="F186" s="9">
        <f>H186+J186+L186</f>
        <v>123092</v>
      </c>
      <c r="G186" s="9">
        <v>0</v>
      </c>
      <c r="H186" s="9">
        <f>TRUNC(C186*G186,0)</f>
        <v>0</v>
      </c>
      <c r="I186" s="9">
        <f>VLOOKUP(A186,노임단가!B$3:E$20,3,0)</f>
        <v>273539</v>
      </c>
      <c r="J186" s="9">
        <f>TRUNC(C186*I186,0)</f>
        <v>123092</v>
      </c>
      <c r="K186" s="9">
        <v>0</v>
      </c>
      <c r="L186" s="9">
        <f>TRUNC(C186*K186,0)</f>
        <v>0</v>
      </c>
      <c r="M186" s="150" t="str">
        <f>M178</f>
        <v>전품 5-19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>
      <c r="A187" s="149" t="s">
        <v>28</v>
      </c>
      <c r="B187" s="199" t="s">
        <v>772</v>
      </c>
      <c r="C187" s="11">
        <v>1</v>
      </c>
      <c r="D187" s="199" t="s">
        <v>153</v>
      </c>
      <c r="E187" s="9">
        <f>G187+I187+K187</f>
        <v>12200</v>
      </c>
      <c r="F187" s="9">
        <f>H187+J187+L187</f>
        <v>12200</v>
      </c>
      <c r="G187" s="9">
        <f>자재단가!I30</f>
        <v>12200</v>
      </c>
      <c r="H187" s="9">
        <f>TRUNC(C187*G187,0)</f>
        <v>12200</v>
      </c>
      <c r="I187" s="9">
        <v>0</v>
      </c>
      <c r="J187" s="9">
        <f>TRUNC(C187*I187,0)</f>
        <v>0</v>
      </c>
      <c r="K187" s="9">
        <v>0</v>
      </c>
      <c r="L187" s="9">
        <f>TRUNC(C187*K187,0)</f>
        <v>0</v>
      </c>
      <c r="M187" s="150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>
      <c r="A188" s="149" t="s">
        <v>44</v>
      </c>
      <c r="B188" s="199"/>
      <c r="C188" s="11"/>
      <c r="D188" s="199"/>
      <c r="E188" s="9"/>
      <c r="F188" s="9">
        <f>H188+J188+L188</f>
        <v>135292</v>
      </c>
      <c r="G188" s="9"/>
      <c r="H188" s="9">
        <f>INT(SUM(H186:H187))</f>
        <v>12200</v>
      </c>
      <c r="I188" s="9"/>
      <c r="J188" s="9">
        <f>INT(SUM(J186:J187))</f>
        <v>123092</v>
      </c>
      <c r="K188" s="9"/>
      <c r="L188" s="9">
        <f>INT(SUM(L186:L187))</f>
        <v>0</v>
      </c>
      <c r="M188" s="150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>
      <c r="A189" s="149" t="s">
        <v>751</v>
      </c>
      <c r="B189" s="199"/>
      <c r="C189" s="11"/>
      <c r="D189" s="199"/>
      <c r="E189" s="9"/>
      <c r="F189" s="9"/>
      <c r="G189" s="9"/>
      <c r="H189" s="9"/>
      <c r="I189" s="9"/>
      <c r="J189" s="9"/>
      <c r="K189" s="9"/>
      <c r="L189" s="9"/>
      <c r="M189" s="150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>
      <c r="A190" s="149" t="s">
        <v>213</v>
      </c>
      <c r="B190" s="199" t="s">
        <v>0</v>
      </c>
      <c r="C190" s="12">
        <v>0.25</v>
      </c>
      <c r="D190" s="199" t="s">
        <v>100</v>
      </c>
      <c r="E190" s="9">
        <f>G190+I190+K190</f>
        <v>273539</v>
      </c>
      <c r="F190" s="9">
        <f>H190+J190+L190</f>
        <v>68384</v>
      </c>
      <c r="G190" s="9">
        <v>0</v>
      </c>
      <c r="H190" s="9">
        <f>TRUNC(C190*G190,0)</f>
        <v>0</v>
      </c>
      <c r="I190" s="9">
        <f>VLOOKUP(A190,노임단가!B$3:E$20,3,0)</f>
        <v>273539</v>
      </c>
      <c r="J190" s="9">
        <f>TRUNC(C190*I190,0)</f>
        <v>68384</v>
      </c>
      <c r="K190" s="9">
        <v>0</v>
      </c>
      <c r="L190" s="9">
        <f>TRUNC(C190*K190,0)</f>
        <v>0</v>
      </c>
      <c r="M190" s="150" t="s">
        <v>752</v>
      </c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>
      <c r="A191" s="149" t="s">
        <v>44</v>
      </c>
      <c r="B191" s="199"/>
      <c r="C191" s="11"/>
      <c r="D191" s="199"/>
      <c r="E191" s="9"/>
      <c r="F191" s="9">
        <f>H191+J191+L191</f>
        <v>68384</v>
      </c>
      <c r="G191" s="9"/>
      <c r="H191" s="9">
        <f>INT(SUM(H190:H190))</f>
        <v>0</v>
      </c>
      <c r="I191" s="9"/>
      <c r="J191" s="9">
        <f>INT(SUM(J190:J190))</f>
        <v>68384</v>
      </c>
      <c r="K191" s="9"/>
      <c r="L191" s="9">
        <f>INT(SUM(L190:L190))</f>
        <v>0</v>
      </c>
      <c r="M191" s="150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>
      <c r="A192" s="149" t="s">
        <v>648</v>
      </c>
      <c r="B192" s="199"/>
      <c r="C192" s="11"/>
      <c r="D192" s="199"/>
      <c r="E192" s="9"/>
      <c r="F192" s="9"/>
      <c r="G192" s="9"/>
      <c r="H192" s="9"/>
      <c r="I192" s="9"/>
      <c r="J192" s="9"/>
      <c r="K192" s="9"/>
      <c r="L192" s="9"/>
      <c r="M192" s="150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>
      <c r="A193" s="149" t="s">
        <v>213</v>
      </c>
      <c r="B193" s="199" t="s">
        <v>0</v>
      </c>
      <c r="C193" s="12">
        <v>6.5000000000000002E-2</v>
      </c>
      <c r="D193" s="199" t="s">
        <v>100</v>
      </c>
      <c r="E193" s="9">
        <f>G193+I193+K193</f>
        <v>273539</v>
      </c>
      <c r="F193" s="9">
        <f>H193+J193+L193</f>
        <v>17780</v>
      </c>
      <c r="G193" s="9">
        <v>0</v>
      </c>
      <c r="H193" s="9">
        <f>TRUNC(C193*G193,0)</f>
        <v>0</v>
      </c>
      <c r="I193" s="9">
        <f>VLOOKUP(A193,노임단가!B$3:E$20,3,0)</f>
        <v>273539</v>
      </c>
      <c r="J193" s="9">
        <f>TRUNC(C193*I193,0)</f>
        <v>17780</v>
      </c>
      <c r="K193" s="9">
        <v>0</v>
      </c>
      <c r="L193" s="9">
        <f>TRUNC(C193*K193,0)</f>
        <v>0</v>
      </c>
      <c r="M193" s="150" t="s">
        <v>493</v>
      </c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>
      <c r="A194" s="149" t="s">
        <v>250</v>
      </c>
      <c r="B194" s="199" t="s">
        <v>212</v>
      </c>
      <c r="C194" s="11">
        <v>1</v>
      </c>
      <c r="D194" s="199" t="s">
        <v>153</v>
      </c>
      <c r="E194" s="9">
        <f>G194+I194+K194</f>
        <v>3200</v>
      </c>
      <c r="F194" s="9">
        <f>H194+J194+L194</f>
        <v>3200</v>
      </c>
      <c r="G194" s="9">
        <f>자재단가!I37</f>
        <v>3200</v>
      </c>
      <c r="H194" s="9">
        <f>TRUNC(C194*G194,0)</f>
        <v>3200</v>
      </c>
      <c r="I194" s="9">
        <v>0</v>
      </c>
      <c r="J194" s="9">
        <f>TRUNC(C194*I194,0)</f>
        <v>0</v>
      </c>
      <c r="K194" s="9">
        <v>0</v>
      </c>
      <c r="L194" s="9">
        <f>TRUNC(C194*K194,0)</f>
        <v>0</v>
      </c>
      <c r="M194" s="150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>
      <c r="A195" s="149" t="s">
        <v>44</v>
      </c>
      <c r="B195" s="199"/>
      <c r="C195" s="11"/>
      <c r="D195" s="199"/>
      <c r="E195" s="9"/>
      <c r="F195" s="9">
        <f>H195+J195+L195</f>
        <v>20980</v>
      </c>
      <c r="G195" s="9"/>
      <c r="H195" s="9">
        <f>INT(SUM(H193:H194))</f>
        <v>3200</v>
      </c>
      <c r="I195" s="9"/>
      <c r="J195" s="9">
        <f>INT(SUM(J193:J194))</f>
        <v>17780</v>
      </c>
      <c r="K195" s="9"/>
      <c r="L195" s="9">
        <f>INT(SUM(L193:L194))</f>
        <v>0</v>
      </c>
      <c r="M195" s="150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>
      <c r="A196" s="175" t="s">
        <v>753</v>
      </c>
      <c r="B196" s="199"/>
      <c r="C196" s="11"/>
      <c r="D196" s="199"/>
      <c r="E196" s="9"/>
      <c r="F196" s="9"/>
      <c r="G196" s="9"/>
      <c r="H196" s="9"/>
      <c r="I196" s="9"/>
      <c r="J196" s="9"/>
      <c r="K196" s="9"/>
      <c r="L196" s="9"/>
      <c r="M196" s="150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>
      <c r="A197" s="149" t="s">
        <v>213</v>
      </c>
      <c r="B197" s="199" t="s">
        <v>0</v>
      </c>
      <c r="C197" s="11">
        <v>0.2</v>
      </c>
      <c r="D197" s="199" t="s">
        <v>100</v>
      </c>
      <c r="E197" s="9">
        <f>G197+I197+K197</f>
        <v>273539</v>
      </c>
      <c r="F197" s="9">
        <f>H197+J197+L197</f>
        <v>54707</v>
      </c>
      <c r="G197" s="9">
        <v>0</v>
      </c>
      <c r="H197" s="9">
        <f>TRUNC(C197*G197,0)</f>
        <v>0</v>
      </c>
      <c r="I197" s="9">
        <f>VLOOKUP(A197,노임단가!B$3:E$20,3,0)</f>
        <v>273539</v>
      </c>
      <c r="J197" s="9">
        <f>TRUNC(C197*I197,0)</f>
        <v>54707</v>
      </c>
      <c r="K197" s="9">
        <v>0</v>
      </c>
      <c r="L197" s="9">
        <f>TRUNC(C197*K197,0)</f>
        <v>0</v>
      </c>
      <c r="M197" s="150" t="str">
        <f>M193</f>
        <v>전품 5-23</v>
      </c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>
      <c r="A198" s="149" t="s">
        <v>754</v>
      </c>
      <c r="B198" s="199" t="s">
        <v>755</v>
      </c>
      <c r="C198" s="11">
        <v>1</v>
      </c>
      <c r="D198" s="199" t="s">
        <v>153</v>
      </c>
      <c r="E198" s="9">
        <f>G198+I198+K198</f>
        <v>40000</v>
      </c>
      <c r="F198" s="9">
        <f>H198+J198+L198</f>
        <v>40000</v>
      </c>
      <c r="G198" s="9">
        <f>자재단가!I39</f>
        <v>40000</v>
      </c>
      <c r="H198" s="9">
        <f>TRUNC(C198*G198,0)</f>
        <v>40000</v>
      </c>
      <c r="I198" s="9">
        <v>0</v>
      </c>
      <c r="J198" s="9">
        <f>TRUNC(C198*I198,0)</f>
        <v>0</v>
      </c>
      <c r="K198" s="9">
        <v>0</v>
      </c>
      <c r="L198" s="9">
        <f>TRUNC(C198*K198,0)</f>
        <v>0</v>
      </c>
      <c r="M198" s="150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>
      <c r="A199" s="149" t="s">
        <v>44</v>
      </c>
      <c r="B199" s="199"/>
      <c r="C199" s="11"/>
      <c r="D199" s="199"/>
      <c r="E199" s="9"/>
      <c r="F199" s="9">
        <f>H199+J199+L199</f>
        <v>94707</v>
      </c>
      <c r="G199" s="9"/>
      <c r="H199" s="9">
        <f>INT(SUM(H197:H198))</f>
        <v>40000</v>
      </c>
      <c r="I199" s="9"/>
      <c r="J199" s="9">
        <f>INT(SUM(J197:J198))</f>
        <v>54707</v>
      </c>
      <c r="K199" s="9"/>
      <c r="L199" s="9">
        <f>INT(SUM(L197:L198))</f>
        <v>0</v>
      </c>
      <c r="M199" s="150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>
      <c r="A200" s="149" t="s">
        <v>761</v>
      </c>
      <c r="B200" s="199"/>
      <c r="C200" s="11"/>
      <c r="D200" s="199"/>
      <c r="E200" s="9"/>
      <c r="F200" s="9"/>
      <c r="G200" s="9"/>
      <c r="H200" s="9"/>
      <c r="I200" s="9"/>
      <c r="J200" s="9"/>
      <c r="K200" s="9"/>
      <c r="L200" s="9"/>
      <c r="M200" s="150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>
      <c r="A201" s="149" t="s">
        <v>213</v>
      </c>
      <c r="B201" s="199" t="s">
        <v>0</v>
      </c>
      <c r="C201" s="12">
        <f>0.085</f>
        <v>8.5000000000000006E-2</v>
      </c>
      <c r="D201" s="199" t="s">
        <v>100</v>
      </c>
      <c r="E201" s="9">
        <f>G201+I201+K201</f>
        <v>273539</v>
      </c>
      <c r="F201" s="9">
        <f>H201+J201+L201</f>
        <v>23250</v>
      </c>
      <c r="G201" s="9">
        <v>0</v>
      </c>
      <c r="H201" s="9">
        <f>TRUNC(C201*G201,0)</f>
        <v>0</v>
      </c>
      <c r="I201" s="9">
        <f>VLOOKUP(A201,노임단가!B$3:E$20,3,0)</f>
        <v>273539</v>
      </c>
      <c r="J201" s="9">
        <f>TRUNC(C201*I201,0)</f>
        <v>23250</v>
      </c>
      <c r="K201" s="9">
        <v>0</v>
      </c>
      <c r="L201" s="9">
        <f>TRUNC(C201*K201,0)</f>
        <v>0</v>
      </c>
      <c r="M201" s="150" t="s">
        <v>493</v>
      </c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>
      <c r="A202" s="149" t="s">
        <v>26</v>
      </c>
      <c r="B202" s="199" t="s">
        <v>762</v>
      </c>
      <c r="C202" s="11">
        <v>1</v>
      </c>
      <c r="D202" s="199" t="s">
        <v>153</v>
      </c>
      <c r="E202" s="9">
        <f>G202+I202+K202</f>
        <v>3617</v>
      </c>
      <c r="F202" s="9">
        <f>H202+J202+L202</f>
        <v>3617</v>
      </c>
      <c r="G202" s="9">
        <f>자재단가!I41</f>
        <v>3617</v>
      </c>
      <c r="H202" s="9">
        <f>TRUNC(C202*G202,0)</f>
        <v>3617</v>
      </c>
      <c r="I202" s="9">
        <v>0</v>
      </c>
      <c r="J202" s="9">
        <f>TRUNC(C202*I202,0)</f>
        <v>0</v>
      </c>
      <c r="K202" s="9">
        <v>0</v>
      </c>
      <c r="L202" s="9">
        <f>TRUNC(C202*K202,0)</f>
        <v>0</v>
      </c>
      <c r="M202" s="150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>
      <c r="A203" s="149" t="s">
        <v>44</v>
      </c>
      <c r="B203" s="199"/>
      <c r="C203" s="11"/>
      <c r="D203" s="199"/>
      <c r="E203" s="9"/>
      <c r="F203" s="9">
        <f>H203+J203+L203</f>
        <v>26867</v>
      </c>
      <c r="G203" s="9"/>
      <c r="H203" s="9">
        <f>INT(SUM(H201:H202))</f>
        <v>3617</v>
      </c>
      <c r="I203" s="9"/>
      <c r="J203" s="9">
        <f>INT(SUM(J201:J202))</f>
        <v>23250</v>
      </c>
      <c r="K203" s="9"/>
      <c r="L203" s="9">
        <f>INT(SUM(L201:L202))</f>
        <v>0</v>
      </c>
      <c r="M203" s="150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>
      <c r="A204" s="149" t="s">
        <v>649</v>
      </c>
      <c r="B204" s="199"/>
      <c r="C204" s="11"/>
      <c r="D204" s="199"/>
      <c r="E204" s="9"/>
      <c r="F204" s="9"/>
      <c r="G204" s="9"/>
      <c r="H204" s="9"/>
      <c r="I204" s="9"/>
      <c r="J204" s="9"/>
      <c r="K204" s="9"/>
      <c r="L204" s="9"/>
      <c r="M204" s="150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>
      <c r="A205" s="149" t="s">
        <v>756</v>
      </c>
      <c r="B205" s="199" t="s">
        <v>0</v>
      </c>
      <c r="C205" s="200">
        <v>0.18</v>
      </c>
      <c r="D205" s="199" t="s">
        <v>100</v>
      </c>
      <c r="E205" s="9">
        <f>G205+I205+K205</f>
        <v>483274</v>
      </c>
      <c r="F205" s="9">
        <f>H205+J205+L205</f>
        <v>86989</v>
      </c>
      <c r="G205" s="9">
        <v>0</v>
      </c>
      <c r="H205" s="9">
        <f>TRUNC(C205*G205,0)</f>
        <v>0</v>
      </c>
      <c r="I205" s="9">
        <f>VLOOKUP(A205,노임단가!B$3:E$20,3,0)</f>
        <v>483274</v>
      </c>
      <c r="J205" s="9">
        <f>TRUNC(C205*I205,0)</f>
        <v>86989</v>
      </c>
      <c r="K205" s="9">
        <v>0</v>
      </c>
      <c r="L205" s="9">
        <f>TRUNC(C205*K205,0)</f>
        <v>0</v>
      </c>
      <c r="M205" s="150" t="s">
        <v>851</v>
      </c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>
      <c r="A206" s="149" t="s">
        <v>111</v>
      </c>
      <c r="B206" s="199" t="s">
        <v>289</v>
      </c>
      <c r="C206" s="11">
        <v>1</v>
      </c>
      <c r="D206" s="199" t="s">
        <v>153</v>
      </c>
      <c r="E206" s="9">
        <f>G206+I206+K206</f>
        <v>3500</v>
      </c>
      <c r="F206" s="9">
        <f>H206+J206+L206</f>
        <v>3500</v>
      </c>
      <c r="G206" s="9">
        <f>자재단가!I50</f>
        <v>3500</v>
      </c>
      <c r="H206" s="9">
        <f>TRUNC(C206*G206,0)</f>
        <v>3500</v>
      </c>
      <c r="I206" s="9">
        <v>0</v>
      </c>
      <c r="J206" s="9">
        <f>TRUNC(C206*I206,0)</f>
        <v>0</v>
      </c>
      <c r="K206" s="9">
        <v>0</v>
      </c>
      <c r="L206" s="9">
        <f>TRUNC(C206*K206,0)</f>
        <v>0</v>
      </c>
      <c r="M206" s="150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>
      <c r="A207" s="149" t="s">
        <v>44</v>
      </c>
      <c r="B207" s="199"/>
      <c r="C207" s="11"/>
      <c r="D207" s="199"/>
      <c r="E207" s="9"/>
      <c r="F207" s="9">
        <f>H207+J207+L207</f>
        <v>90489</v>
      </c>
      <c r="G207" s="9"/>
      <c r="H207" s="9">
        <f>INT(SUM(H205:H206))</f>
        <v>3500</v>
      </c>
      <c r="I207" s="9"/>
      <c r="J207" s="9">
        <f>INT(SUM(J205:J206))</f>
        <v>86989</v>
      </c>
      <c r="K207" s="9"/>
      <c r="L207" s="9">
        <f>INT(SUM(L205:L206))</f>
        <v>0</v>
      </c>
      <c r="M207" s="150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>
      <c r="A208" s="149" t="s">
        <v>708</v>
      </c>
      <c r="B208" s="199"/>
      <c r="C208" s="11"/>
      <c r="D208" s="199"/>
      <c r="E208" s="9"/>
      <c r="F208" s="9"/>
      <c r="G208" s="9"/>
      <c r="H208" s="9"/>
      <c r="I208" s="9"/>
      <c r="J208" s="9"/>
      <c r="K208" s="9"/>
      <c r="L208" s="9"/>
      <c r="M208" s="150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>
      <c r="A209" s="149" t="s">
        <v>213</v>
      </c>
      <c r="B209" s="199" t="s">
        <v>0</v>
      </c>
      <c r="C209" s="11">
        <v>0.21</v>
      </c>
      <c r="D209" s="199" t="s">
        <v>100</v>
      </c>
      <c r="E209" s="9">
        <f>G209+I209+K209</f>
        <v>273539</v>
      </c>
      <c r="F209" s="9">
        <f>H209+J209+L209</f>
        <v>57443</v>
      </c>
      <c r="G209" s="9">
        <v>0</v>
      </c>
      <c r="H209" s="9">
        <f>TRUNC(C209*G209,0)</f>
        <v>0</v>
      </c>
      <c r="I209" s="9">
        <f>VLOOKUP(A209,노임단가!B$3:E$20,3,0)</f>
        <v>273539</v>
      </c>
      <c r="J209" s="9">
        <f>TRUNC(C209*I209,0)</f>
        <v>57443</v>
      </c>
      <c r="K209" s="9">
        <v>0</v>
      </c>
      <c r="L209" s="9">
        <f>TRUNC(C209*K209,0)</f>
        <v>0</v>
      </c>
      <c r="M209" s="150" t="s">
        <v>493</v>
      </c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>
      <c r="A210" s="149" t="s">
        <v>56</v>
      </c>
      <c r="B210" s="199" t="s">
        <v>709</v>
      </c>
      <c r="C210" s="11">
        <v>1</v>
      </c>
      <c r="D210" s="199" t="s">
        <v>153</v>
      </c>
      <c r="E210" s="9">
        <f>G210+I210+K210</f>
        <v>573000</v>
      </c>
      <c r="F210" s="9">
        <f>H210+J210+L210</f>
        <v>573000</v>
      </c>
      <c r="G210" s="9">
        <f>자재단가!I66</f>
        <v>573000</v>
      </c>
      <c r="H210" s="9">
        <f>TRUNC(C210*G210,0)</f>
        <v>573000</v>
      </c>
      <c r="I210" s="9">
        <v>0</v>
      </c>
      <c r="J210" s="9">
        <f>TRUNC(C210*I210,0)</f>
        <v>0</v>
      </c>
      <c r="K210" s="9">
        <v>0</v>
      </c>
      <c r="L210" s="9">
        <f>TRUNC(C210*K210,0)</f>
        <v>0</v>
      </c>
      <c r="M210" s="150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>
      <c r="A211" s="149" t="s">
        <v>44</v>
      </c>
      <c r="B211" s="199"/>
      <c r="C211" s="11"/>
      <c r="D211" s="199"/>
      <c r="E211" s="9"/>
      <c r="F211" s="9">
        <f>H211+J211+L211</f>
        <v>630443</v>
      </c>
      <c r="G211" s="9"/>
      <c r="H211" s="9">
        <f>INT(SUM(H209:H210))</f>
        <v>573000</v>
      </c>
      <c r="I211" s="9"/>
      <c r="J211" s="9">
        <f>INT(SUM(J209:J210))</f>
        <v>57443</v>
      </c>
      <c r="K211" s="9"/>
      <c r="L211" s="9">
        <f>INT(SUM(L209:L210))</f>
        <v>0</v>
      </c>
      <c r="M211" s="150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>
      <c r="A212" s="149" t="s">
        <v>650</v>
      </c>
      <c r="B212" s="199"/>
      <c r="C212" s="11"/>
      <c r="D212" s="199"/>
      <c r="E212" s="9"/>
      <c r="F212" s="9"/>
      <c r="G212" s="9"/>
      <c r="H212" s="9"/>
      <c r="I212" s="9"/>
      <c r="J212" s="9"/>
      <c r="K212" s="9"/>
      <c r="L212" s="9"/>
      <c r="M212" s="150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>
      <c r="A213" s="149" t="s">
        <v>213</v>
      </c>
      <c r="B213" s="199" t="s">
        <v>850</v>
      </c>
      <c r="C213" s="200">
        <v>0.26</v>
      </c>
      <c r="D213" s="199" t="s">
        <v>100</v>
      </c>
      <c r="E213" s="9">
        <f>G213+I213+K213</f>
        <v>273539</v>
      </c>
      <c r="F213" s="9">
        <f>H213+J213+L213</f>
        <v>71120</v>
      </c>
      <c r="G213" s="9">
        <v>0</v>
      </c>
      <c r="H213" s="9">
        <f>TRUNC(C213*G213,0)</f>
        <v>0</v>
      </c>
      <c r="I213" s="9">
        <f>VLOOKUP(A213,노임단가!B$3:E$20,3,0)</f>
        <v>273539</v>
      </c>
      <c r="J213" s="9">
        <f>TRUNC(C213*I213,0)</f>
        <v>71120</v>
      </c>
      <c r="K213" s="9">
        <v>0</v>
      </c>
      <c r="L213" s="9">
        <f>TRUNC(C213*K213,0)</f>
        <v>0</v>
      </c>
      <c r="M213" s="150" t="s">
        <v>493</v>
      </c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>
      <c r="A214" s="149" t="s">
        <v>513</v>
      </c>
      <c r="B214" s="199" t="str">
        <f>일위대가_목록!B47</f>
        <v>멀티센서(인지센서)</v>
      </c>
      <c r="C214" s="11">
        <v>1</v>
      </c>
      <c r="D214" s="199" t="s">
        <v>153</v>
      </c>
      <c r="E214" s="9">
        <f>G214+I214+K214</f>
        <v>25000</v>
      </c>
      <c r="F214" s="9">
        <f>H214+J214+L214</f>
        <v>25000</v>
      </c>
      <c r="G214" s="9">
        <f>자재단가!I40</f>
        <v>25000</v>
      </c>
      <c r="H214" s="9">
        <f>TRUNC(C214*G214,0)</f>
        <v>25000</v>
      </c>
      <c r="I214" s="9">
        <v>0</v>
      </c>
      <c r="J214" s="9">
        <f>TRUNC(C214*I214,0)</f>
        <v>0</v>
      </c>
      <c r="K214" s="9">
        <v>0</v>
      </c>
      <c r="L214" s="9">
        <f>TRUNC(C214*K214,0)</f>
        <v>0</v>
      </c>
      <c r="M214" s="150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>
      <c r="A215" s="149" t="s">
        <v>44</v>
      </c>
      <c r="B215" s="199"/>
      <c r="C215" s="11"/>
      <c r="D215" s="199"/>
      <c r="E215" s="9"/>
      <c r="F215" s="9">
        <f>H215+J215+L215</f>
        <v>96120</v>
      </c>
      <c r="G215" s="9"/>
      <c r="H215" s="9">
        <f>INT(SUM(H213:H214))</f>
        <v>25000</v>
      </c>
      <c r="I215" s="9"/>
      <c r="J215" s="9">
        <f>INT(SUM(J213:J214))</f>
        <v>71120</v>
      </c>
      <c r="K215" s="9"/>
      <c r="L215" s="9">
        <f>INT(SUM(L213:L214))</f>
        <v>0</v>
      </c>
      <c r="M215" s="150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>
      <c r="A216" s="149" t="s">
        <v>651</v>
      </c>
      <c r="B216" s="199"/>
      <c r="C216" s="11"/>
      <c r="D216" s="199"/>
      <c r="E216" s="9"/>
      <c r="F216" s="9"/>
      <c r="G216" s="9"/>
      <c r="H216" s="9"/>
      <c r="I216" s="9"/>
      <c r="J216" s="9"/>
      <c r="K216" s="9"/>
      <c r="L216" s="9"/>
      <c r="M216" s="150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>
      <c r="A217" s="149" t="s">
        <v>213</v>
      </c>
      <c r="B217" s="199" t="s">
        <v>587</v>
      </c>
      <c r="C217" s="12">
        <v>0.13300000000000001</v>
      </c>
      <c r="D217" s="199" t="s">
        <v>100</v>
      </c>
      <c r="E217" s="9">
        <f>G217+I217+K217</f>
        <v>273539</v>
      </c>
      <c r="F217" s="9">
        <f>H217+J217+L217</f>
        <v>36380</v>
      </c>
      <c r="G217" s="9">
        <v>0</v>
      </c>
      <c r="H217" s="9">
        <f>TRUNC(C217*G217,0)</f>
        <v>0</v>
      </c>
      <c r="I217" s="9">
        <f>VLOOKUP(A217,노임단가!B$3:E$20,3,0)</f>
        <v>273539</v>
      </c>
      <c r="J217" s="9">
        <f>TRUNC(C217*I217,0)</f>
        <v>36380</v>
      </c>
      <c r="K217" s="9">
        <v>0</v>
      </c>
      <c r="L217" s="9">
        <f>TRUNC(C217*K217,0)</f>
        <v>0</v>
      </c>
      <c r="M217" s="150" t="s">
        <v>492</v>
      </c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>
      <c r="A218" s="149" t="s">
        <v>586</v>
      </c>
      <c r="B218" s="199" t="s">
        <v>49</v>
      </c>
      <c r="C218" s="11">
        <v>1</v>
      </c>
      <c r="D218" s="199" t="s">
        <v>153</v>
      </c>
      <c r="E218" s="9">
        <f>G218+I218+K218</f>
        <v>48400</v>
      </c>
      <c r="F218" s="9">
        <f>H218+J218+L218</f>
        <v>48400</v>
      </c>
      <c r="G218" s="9">
        <f>자재단가!I63</f>
        <v>48400</v>
      </c>
      <c r="H218" s="9">
        <f>TRUNC(C218*G218,0)</f>
        <v>48400</v>
      </c>
      <c r="I218" s="9">
        <v>0</v>
      </c>
      <c r="J218" s="9">
        <f>TRUNC(C218*I218,0)</f>
        <v>0</v>
      </c>
      <c r="K218" s="9">
        <v>0</v>
      </c>
      <c r="L218" s="9">
        <f>TRUNC(C218*K218,0)</f>
        <v>0</v>
      </c>
      <c r="M218" s="150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>
      <c r="A219" s="149" t="s">
        <v>44</v>
      </c>
      <c r="B219" s="199"/>
      <c r="C219" s="11"/>
      <c r="D219" s="199"/>
      <c r="E219" s="9"/>
      <c r="F219" s="9">
        <f>H219+J219+L219</f>
        <v>84780</v>
      </c>
      <c r="G219" s="9"/>
      <c r="H219" s="9">
        <f>INT(SUM(H217:H218))</f>
        <v>48400</v>
      </c>
      <c r="I219" s="9"/>
      <c r="J219" s="9">
        <f>INT(SUM(J217:J218))</f>
        <v>36380</v>
      </c>
      <c r="K219" s="9"/>
      <c r="L219" s="9">
        <f>INT(SUM(L217:L218))</f>
        <v>0</v>
      </c>
      <c r="M219" s="150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>
      <c r="A220" s="149" t="s">
        <v>652</v>
      </c>
      <c r="B220" s="199"/>
      <c r="C220" s="11"/>
      <c r="D220" s="199"/>
      <c r="E220" s="9"/>
      <c r="F220" s="9"/>
      <c r="G220" s="9"/>
      <c r="H220" s="9"/>
      <c r="I220" s="9"/>
      <c r="J220" s="9"/>
      <c r="K220" s="9"/>
      <c r="L220" s="9"/>
      <c r="M220" s="150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>
      <c r="A221" s="149" t="s">
        <v>31</v>
      </c>
      <c r="B221" s="199" t="s">
        <v>0</v>
      </c>
      <c r="C221" s="12">
        <v>1.6E-2</v>
      </c>
      <c r="D221" s="199" t="s">
        <v>100</v>
      </c>
      <c r="E221" s="9">
        <f t="shared" ref="E221:F222" si="41">G221+I221+K221</f>
        <v>413173</v>
      </c>
      <c r="F221" s="9">
        <f t="shared" si="41"/>
        <v>6610</v>
      </c>
      <c r="G221" s="9">
        <v>0</v>
      </c>
      <c r="H221" s="9">
        <f>TRUNC(C221*G221,0)</f>
        <v>0</v>
      </c>
      <c r="I221" s="9">
        <f>VLOOKUP(A221,노임단가!B$3:E$20,3,0)</f>
        <v>413173</v>
      </c>
      <c r="J221" s="9">
        <f>TRUNC(C221*I221,0)</f>
        <v>6610</v>
      </c>
      <c r="K221" s="9">
        <v>0</v>
      </c>
      <c r="L221" s="9">
        <f>TRUNC(C221*K221,0)</f>
        <v>0</v>
      </c>
      <c r="M221" s="150" t="s">
        <v>496</v>
      </c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>
      <c r="A222" s="149" t="s">
        <v>302</v>
      </c>
      <c r="B222" s="199" t="s">
        <v>0</v>
      </c>
      <c r="C222" s="12">
        <v>1.6E-2</v>
      </c>
      <c r="D222" s="199" t="s">
        <v>100</v>
      </c>
      <c r="E222" s="9">
        <f t="shared" si="41"/>
        <v>171037</v>
      </c>
      <c r="F222" s="9">
        <f t="shared" si="41"/>
        <v>2736</v>
      </c>
      <c r="G222" s="9">
        <v>0</v>
      </c>
      <c r="H222" s="9">
        <f>TRUNC(C222*G222,0)</f>
        <v>0</v>
      </c>
      <c r="I222" s="9">
        <f>VLOOKUP(A222,노임단가!B$3:E$20,3,0)</f>
        <v>171037</v>
      </c>
      <c r="J222" s="9">
        <f>TRUNC(C222*I222,0)</f>
        <v>2736</v>
      </c>
      <c r="K222" s="9">
        <v>0</v>
      </c>
      <c r="L222" s="9">
        <f>TRUNC(C222*K222,0)</f>
        <v>0</v>
      </c>
      <c r="M222" s="150" t="str">
        <f>M221</f>
        <v>전품 4-78</v>
      </c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>
      <c r="A223" s="149" t="s">
        <v>44</v>
      </c>
      <c r="B223" s="199"/>
      <c r="C223" s="11"/>
      <c r="D223" s="199"/>
      <c r="E223" s="9"/>
      <c r="F223" s="9">
        <f>H223+J223+L223</f>
        <v>9346</v>
      </c>
      <c r="G223" s="9"/>
      <c r="H223" s="9">
        <f>INT(SUM(H221:H222))</f>
        <v>0</v>
      </c>
      <c r="I223" s="9"/>
      <c r="J223" s="9">
        <f>INT(SUM(J221:J222))</f>
        <v>9346</v>
      </c>
      <c r="K223" s="9"/>
      <c r="L223" s="9">
        <f>INT(SUM(L221:L222))</f>
        <v>0</v>
      </c>
      <c r="M223" s="150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>
      <c r="A224" s="149" t="s">
        <v>653</v>
      </c>
      <c r="B224" s="199"/>
      <c r="C224" s="11"/>
      <c r="D224" s="199"/>
      <c r="E224" s="9"/>
      <c r="F224" s="9"/>
      <c r="G224" s="9"/>
      <c r="H224" s="9"/>
      <c r="I224" s="9"/>
      <c r="J224" s="9"/>
      <c r="K224" s="9"/>
      <c r="L224" s="9"/>
      <c r="M224" s="150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>
      <c r="A225" s="149" t="s">
        <v>31</v>
      </c>
      <c r="B225" s="199" t="s">
        <v>0</v>
      </c>
      <c r="C225" s="12">
        <v>0.08</v>
      </c>
      <c r="D225" s="199" t="s">
        <v>100</v>
      </c>
      <c r="E225" s="9">
        <f>G225+I225+K225</f>
        <v>413173</v>
      </c>
      <c r="F225" s="9">
        <f>H225+J225+L225</f>
        <v>33053</v>
      </c>
      <c r="G225" s="9">
        <v>0</v>
      </c>
      <c r="H225" s="9">
        <f>TRUNC(C225*G225,0)</f>
        <v>0</v>
      </c>
      <c r="I225" s="9">
        <f>VLOOKUP(A225,노임단가!B$3:E$20,3,0)</f>
        <v>413173</v>
      </c>
      <c r="J225" s="9">
        <f>TRUNC(C225*I225,0)</f>
        <v>33053</v>
      </c>
      <c r="K225" s="9">
        <v>0</v>
      </c>
      <c r="L225" s="9">
        <f>TRUNC(C225*K225,0)</f>
        <v>0</v>
      </c>
      <c r="M225" s="150" t="s">
        <v>495</v>
      </c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>
      <c r="A226" s="149" t="s">
        <v>44</v>
      </c>
      <c r="B226" s="199"/>
      <c r="C226" s="11"/>
      <c r="D226" s="199"/>
      <c r="E226" s="9"/>
      <c r="F226" s="9">
        <f>H226+J226+L226</f>
        <v>33053</v>
      </c>
      <c r="G226" s="9"/>
      <c r="H226" s="9">
        <f>INT(SUM(H225:H225))</f>
        <v>0</v>
      </c>
      <c r="I226" s="9"/>
      <c r="J226" s="9">
        <f>INT(SUM(J225:J225))</f>
        <v>33053</v>
      </c>
      <c r="K226" s="9"/>
      <c r="L226" s="9">
        <f>INT(SUM(L225:L225))</f>
        <v>0</v>
      </c>
      <c r="M226" s="150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>
      <c r="A227" s="149" t="s">
        <v>654</v>
      </c>
      <c r="B227" s="199"/>
      <c r="C227" s="11"/>
      <c r="D227" s="199"/>
      <c r="E227" s="9"/>
      <c r="F227" s="9"/>
      <c r="G227" s="9"/>
      <c r="H227" s="9"/>
      <c r="I227" s="9"/>
      <c r="J227" s="9"/>
      <c r="K227" s="9"/>
      <c r="L227" s="9"/>
      <c r="M227" s="150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>
      <c r="A228" s="149" t="s">
        <v>213</v>
      </c>
      <c r="B228" s="199" t="s">
        <v>0</v>
      </c>
      <c r="C228" s="11">
        <v>0.03</v>
      </c>
      <c r="D228" s="199" t="s">
        <v>100</v>
      </c>
      <c r="E228" s="9">
        <f>G228+I228+K228</f>
        <v>273539</v>
      </c>
      <c r="F228" s="9">
        <f>H228+J228+L228</f>
        <v>8206</v>
      </c>
      <c r="G228" s="9">
        <v>0</v>
      </c>
      <c r="H228" s="9">
        <f>TRUNC(C228*G228,0)</f>
        <v>0</v>
      </c>
      <c r="I228" s="9">
        <f>VLOOKUP(A228,노임단가!B$3:E$20,3,0)</f>
        <v>273539</v>
      </c>
      <c r="J228" s="9">
        <f>TRUNC(C228*I228,0)</f>
        <v>8206</v>
      </c>
      <c r="K228" s="9">
        <v>0</v>
      </c>
      <c r="L228" s="9">
        <f>TRUNC(C228*K228,0)</f>
        <v>0</v>
      </c>
      <c r="M228" s="150" t="s">
        <v>758</v>
      </c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>
      <c r="A229" s="149" t="s">
        <v>35</v>
      </c>
      <c r="B229" s="199" t="s">
        <v>256</v>
      </c>
      <c r="C229" s="11">
        <v>1</v>
      </c>
      <c r="D229" s="199" t="s">
        <v>389</v>
      </c>
      <c r="E229" s="9">
        <f>G229+I229+K229</f>
        <v>18000</v>
      </c>
      <c r="F229" s="9">
        <f>H229+J229+L229</f>
        <v>18000</v>
      </c>
      <c r="G229" s="9">
        <f>자재단가!I32</f>
        <v>18000</v>
      </c>
      <c r="H229" s="9">
        <f>TRUNC(C229*G229,0)</f>
        <v>18000</v>
      </c>
      <c r="I229" s="9">
        <v>0</v>
      </c>
      <c r="J229" s="9">
        <f>TRUNC(C229*I229,0)</f>
        <v>0</v>
      </c>
      <c r="K229" s="9">
        <v>0</v>
      </c>
      <c r="L229" s="9">
        <f>TRUNC(C229*K229,0)</f>
        <v>0</v>
      </c>
      <c r="M229" s="150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>
      <c r="A230" s="149" t="s">
        <v>44</v>
      </c>
      <c r="B230" s="199"/>
      <c r="C230" s="11"/>
      <c r="D230" s="199"/>
      <c r="E230" s="9"/>
      <c r="F230" s="9">
        <f>H230+J230+L230</f>
        <v>26206</v>
      </c>
      <c r="G230" s="9"/>
      <c r="H230" s="9">
        <f>INT(SUM(H228:H229))</f>
        <v>18000</v>
      </c>
      <c r="I230" s="9"/>
      <c r="J230" s="9">
        <f>INT(SUM(J228:J229))</f>
        <v>8206</v>
      </c>
      <c r="K230" s="9"/>
      <c r="L230" s="9">
        <f>INT(SUM(L228:L229))</f>
        <v>0</v>
      </c>
      <c r="M230" s="150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>
      <c r="A231" s="149" t="s">
        <v>788</v>
      </c>
      <c r="B231" s="199"/>
      <c r="C231" s="11"/>
      <c r="D231" s="199"/>
      <c r="E231" s="9"/>
      <c r="F231" s="9"/>
      <c r="G231" s="9"/>
      <c r="H231" s="9"/>
      <c r="I231" s="9"/>
      <c r="J231" s="9"/>
      <c r="K231" s="9"/>
      <c r="L231" s="9"/>
      <c r="M231" s="150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>
      <c r="A232" s="149" t="s">
        <v>213</v>
      </c>
      <c r="B232" s="199" t="s">
        <v>757</v>
      </c>
      <c r="C232" s="12">
        <f>0.056*1.3</f>
        <v>7.2800000000000004E-2</v>
      </c>
      <c r="D232" s="199" t="s">
        <v>100</v>
      </c>
      <c r="E232" s="9">
        <f>G232+I232+K232</f>
        <v>273539</v>
      </c>
      <c r="F232" s="9">
        <f>H232+J232+L232</f>
        <v>19913</v>
      </c>
      <c r="G232" s="9">
        <v>0</v>
      </c>
      <c r="H232" s="9">
        <f>TRUNC(C232*G232,0)</f>
        <v>0</v>
      </c>
      <c r="I232" s="9">
        <f>VLOOKUP(A232,노임단가!B$3:E$20,3,0)</f>
        <v>273539</v>
      </c>
      <c r="J232" s="9">
        <f>TRUNC(C232*I232,0)</f>
        <v>19913</v>
      </c>
      <c r="K232" s="9">
        <v>0</v>
      </c>
      <c r="L232" s="9">
        <f>TRUNC(C232*K232,0)</f>
        <v>0</v>
      </c>
      <c r="M232" s="150" t="s">
        <v>497</v>
      </c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>
      <c r="A233" s="149" t="s">
        <v>141</v>
      </c>
      <c r="B233" s="199" t="s">
        <v>774</v>
      </c>
      <c r="C233" s="11">
        <v>1</v>
      </c>
      <c r="D233" s="199" t="s">
        <v>153</v>
      </c>
      <c r="E233" s="9">
        <f>G233+I233+K233</f>
        <v>1360</v>
      </c>
      <c r="F233" s="9">
        <f>H233+J233+L233</f>
        <v>1360</v>
      </c>
      <c r="G233" s="9">
        <f>자재단가!I33</f>
        <v>1360</v>
      </c>
      <c r="H233" s="9">
        <f>TRUNC(C233*G233,0)</f>
        <v>1360</v>
      </c>
      <c r="I233" s="9">
        <v>0</v>
      </c>
      <c r="J233" s="9">
        <f>TRUNC(C233*I233,0)</f>
        <v>0</v>
      </c>
      <c r="K233" s="9">
        <v>0</v>
      </c>
      <c r="L233" s="9">
        <f>TRUNC(C233*K233,0)</f>
        <v>0</v>
      </c>
      <c r="M233" s="150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>
      <c r="A234" s="149" t="s">
        <v>44</v>
      </c>
      <c r="B234" s="199"/>
      <c r="C234" s="11"/>
      <c r="D234" s="199"/>
      <c r="E234" s="9"/>
      <c r="F234" s="9">
        <f>H234+J234+L234</f>
        <v>21273</v>
      </c>
      <c r="G234" s="9"/>
      <c r="H234" s="9">
        <f>INT(SUM(H232:H233))</f>
        <v>1360</v>
      </c>
      <c r="I234" s="9"/>
      <c r="J234" s="9">
        <f>INT(SUM(J232:J233))</f>
        <v>19913</v>
      </c>
      <c r="K234" s="9"/>
      <c r="L234" s="9">
        <f>INT(SUM(L232:L233))</f>
        <v>0</v>
      </c>
      <c r="M234" s="150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>
      <c r="A235" s="149" t="s">
        <v>697</v>
      </c>
      <c r="B235" s="199"/>
      <c r="C235" s="11"/>
      <c r="D235" s="199"/>
      <c r="E235" s="9"/>
      <c r="F235" s="9"/>
      <c r="G235" s="9"/>
      <c r="H235" s="9"/>
      <c r="I235" s="9"/>
      <c r="J235" s="9"/>
      <c r="K235" s="9"/>
      <c r="L235" s="9"/>
      <c r="M235" s="150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>
      <c r="A236" s="149" t="s">
        <v>213</v>
      </c>
      <c r="B236" s="199" t="s">
        <v>759</v>
      </c>
      <c r="C236" s="11">
        <f>0.18*150%</f>
        <v>0.27</v>
      </c>
      <c r="D236" s="199" t="s">
        <v>100</v>
      </c>
      <c r="E236" s="9">
        <f>G236+I236+K236</f>
        <v>273539</v>
      </c>
      <c r="F236" s="9">
        <f>H236+J236+L236</f>
        <v>73855</v>
      </c>
      <c r="G236" s="9">
        <v>0</v>
      </c>
      <c r="H236" s="9">
        <f>TRUNC(C236*G236,0)</f>
        <v>0</v>
      </c>
      <c r="I236" s="9">
        <f>VLOOKUP(A236,노임단가!B$3:E$20,3,0)</f>
        <v>273539</v>
      </c>
      <c r="J236" s="9">
        <f>TRUNC(C236*I236,0)</f>
        <v>73855</v>
      </c>
      <c r="K236" s="9">
        <v>0</v>
      </c>
      <c r="L236" s="9">
        <f>TRUNC(C236*K236,0)</f>
        <v>0</v>
      </c>
      <c r="M236" s="150" t="s">
        <v>743</v>
      </c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>
      <c r="A237" s="149" t="s">
        <v>44</v>
      </c>
      <c r="B237" s="199"/>
      <c r="C237" s="11"/>
      <c r="D237" s="199"/>
      <c r="E237" s="9"/>
      <c r="F237" s="9">
        <f>H237+J237+L237</f>
        <v>73855</v>
      </c>
      <c r="G237" s="9"/>
      <c r="H237" s="9">
        <f>INT(SUM(H236:H236))</f>
        <v>0</v>
      </c>
      <c r="I237" s="9"/>
      <c r="J237" s="9">
        <f>INT(SUM(J236:J236))</f>
        <v>73855</v>
      </c>
      <c r="K237" s="9"/>
      <c r="L237" s="9">
        <f>INT(SUM(L236:L236))</f>
        <v>0</v>
      </c>
      <c r="M237" s="150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>
      <c r="A238" s="149" t="s">
        <v>698</v>
      </c>
      <c r="B238" s="199"/>
      <c r="C238" s="11"/>
      <c r="D238" s="199"/>
      <c r="E238" s="9"/>
      <c r="F238" s="9"/>
      <c r="G238" s="9"/>
      <c r="H238" s="9"/>
      <c r="I238" s="9"/>
      <c r="J238" s="9"/>
      <c r="K238" s="9"/>
      <c r="L238" s="9"/>
      <c r="M238" s="150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>
      <c r="A239" s="149" t="s">
        <v>213</v>
      </c>
      <c r="B239" s="199" t="s">
        <v>759</v>
      </c>
      <c r="C239" s="11">
        <f>0.18*150%</f>
        <v>0.27</v>
      </c>
      <c r="D239" s="199" t="s">
        <v>100</v>
      </c>
      <c r="E239" s="9">
        <f>G239+I239+K239</f>
        <v>273539</v>
      </c>
      <c r="F239" s="9">
        <f>H239+J239+L239</f>
        <v>73855</v>
      </c>
      <c r="G239" s="9">
        <v>0</v>
      </c>
      <c r="H239" s="9">
        <f>TRUNC(C239*G239,0)</f>
        <v>0</v>
      </c>
      <c r="I239" s="9">
        <f>VLOOKUP(A239,노임단가!B$3:E$20,3,0)</f>
        <v>273539</v>
      </c>
      <c r="J239" s="9">
        <f>TRUNC(C239*I239,0)</f>
        <v>73855</v>
      </c>
      <c r="K239" s="9">
        <v>0</v>
      </c>
      <c r="L239" s="9">
        <f>TRUNC(C239*K239,0)</f>
        <v>0</v>
      </c>
      <c r="M239" s="150" t="s">
        <v>743</v>
      </c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>
      <c r="A240" s="149" t="s">
        <v>710</v>
      </c>
      <c r="B240" s="199" t="s">
        <v>711</v>
      </c>
      <c r="C240" s="11">
        <v>1</v>
      </c>
      <c r="D240" s="199" t="s">
        <v>389</v>
      </c>
      <c r="E240" s="9">
        <f>G240</f>
        <v>450000</v>
      </c>
      <c r="F240" s="9">
        <f>H240</f>
        <v>450000</v>
      </c>
      <c r="G240" s="9">
        <f>자재단가!I59</f>
        <v>450000</v>
      </c>
      <c r="H240" s="9">
        <f>G240</f>
        <v>450000</v>
      </c>
      <c r="I240" s="9"/>
      <c r="J240" s="9"/>
      <c r="K240" s="9"/>
      <c r="L240" s="9"/>
      <c r="M240" s="150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>
      <c r="A241" s="149" t="s">
        <v>44</v>
      </c>
      <c r="B241" s="199"/>
      <c r="C241" s="11"/>
      <c r="D241" s="199"/>
      <c r="E241" s="9"/>
      <c r="F241" s="9">
        <f>H241+J241+L241</f>
        <v>523855</v>
      </c>
      <c r="G241" s="9"/>
      <c r="H241" s="9">
        <f>SUM(H239:H240)</f>
        <v>450000</v>
      </c>
      <c r="I241" s="9"/>
      <c r="J241" s="9">
        <f>INT(SUM(J239:J239))</f>
        <v>73855</v>
      </c>
      <c r="K241" s="9"/>
      <c r="L241" s="9">
        <f>INT(SUM(L239:L239))</f>
        <v>0</v>
      </c>
      <c r="M241" s="150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>
      <c r="A242" s="149" t="s">
        <v>655</v>
      </c>
      <c r="B242" s="199"/>
      <c r="C242" s="11"/>
      <c r="D242" s="199"/>
      <c r="E242" s="9"/>
      <c r="F242" s="9"/>
      <c r="G242" s="9"/>
      <c r="H242" s="9"/>
      <c r="I242" s="9"/>
      <c r="J242" s="9"/>
      <c r="K242" s="9"/>
      <c r="L242" s="9"/>
      <c r="M242" s="150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>
      <c r="A243" s="149" t="s">
        <v>213</v>
      </c>
      <c r="B243" s="199" t="s">
        <v>0</v>
      </c>
      <c r="C243" s="11">
        <v>0.86</v>
      </c>
      <c r="D243" s="199" t="s">
        <v>100</v>
      </c>
      <c r="E243" s="9">
        <f>G243+I243+K243</f>
        <v>273539</v>
      </c>
      <c r="F243" s="9">
        <f>H243+J243+L243</f>
        <v>235243</v>
      </c>
      <c r="G243" s="9">
        <v>0</v>
      </c>
      <c r="H243" s="9">
        <f>TRUNC(C243*G243,0)</f>
        <v>0</v>
      </c>
      <c r="I243" s="9">
        <f>VLOOKUP(A243,노임단가!B$3:E$20,3,0)</f>
        <v>273539</v>
      </c>
      <c r="J243" s="9">
        <f>TRUNC(C243*I243,0)</f>
        <v>235243</v>
      </c>
      <c r="K243" s="9">
        <v>0</v>
      </c>
      <c r="L243" s="9">
        <f>TRUNC(C243*K243,0)</f>
        <v>0</v>
      </c>
      <c r="M243" s="150" t="s">
        <v>498</v>
      </c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>
      <c r="A244" s="149" t="s">
        <v>44</v>
      </c>
      <c r="B244" s="199"/>
      <c r="C244" s="11"/>
      <c r="D244" s="199"/>
      <c r="E244" s="9"/>
      <c r="F244" s="9">
        <f>H244+J244+L244</f>
        <v>235243</v>
      </c>
      <c r="G244" s="9"/>
      <c r="H244" s="9">
        <f>INT(SUM(H243:H243))</f>
        <v>0</v>
      </c>
      <c r="I244" s="9"/>
      <c r="J244" s="9">
        <f>INT(SUM(J243:J243))</f>
        <v>235243</v>
      </c>
      <c r="K244" s="9"/>
      <c r="L244" s="9">
        <f>INT(SUM(L243:L243))</f>
        <v>0</v>
      </c>
      <c r="M244" s="150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>
      <c r="A245" s="149" t="s">
        <v>656</v>
      </c>
      <c r="B245" s="199"/>
      <c r="C245" s="11"/>
      <c r="D245" s="199"/>
      <c r="E245" s="9"/>
      <c r="F245" s="9"/>
      <c r="G245" s="9"/>
      <c r="H245" s="9"/>
      <c r="I245" s="9"/>
      <c r="J245" s="9"/>
      <c r="K245" s="9"/>
      <c r="L245" s="9"/>
      <c r="M245" s="150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>
      <c r="A246" s="149" t="s">
        <v>499</v>
      </c>
      <c r="B246" s="199" t="s">
        <v>0</v>
      </c>
      <c r="C246" s="12">
        <v>6.8000000000000005E-2</v>
      </c>
      <c r="D246" s="199" t="s">
        <v>100</v>
      </c>
      <c r="E246" s="9">
        <f>G246+I246+K246</f>
        <v>171037</v>
      </c>
      <c r="F246" s="9">
        <f>H246+J246+L246</f>
        <v>11630</v>
      </c>
      <c r="G246" s="9">
        <v>0</v>
      </c>
      <c r="H246" s="9">
        <f>TRUNC(C246*G246,0)</f>
        <v>0</v>
      </c>
      <c r="I246" s="9">
        <f>VLOOKUP(A246,노임단가!B$3:E$20,3,0)</f>
        <v>171037</v>
      </c>
      <c r="J246" s="9">
        <f>TRUNC(C246*I246,0)</f>
        <v>11630</v>
      </c>
      <c r="K246" s="9">
        <v>0</v>
      </c>
      <c r="L246" s="9">
        <f>TRUNC(C246*K246,0)</f>
        <v>0</v>
      </c>
      <c r="M246" s="150" t="s">
        <v>472</v>
      </c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>
      <c r="A247" s="149" t="s">
        <v>121</v>
      </c>
      <c r="B247" s="199" t="s">
        <v>155</v>
      </c>
      <c r="C247" s="11">
        <v>1</v>
      </c>
      <c r="D247" s="199" t="s">
        <v>268</v>
      </c>
      <c r="E247" s="9">
        <f>G247+I247+K247</f>
        <v>10000</v>
      </c>
      <c r="F247" s="9">
        <f>H247+J247+L247</f>
        <v>10000</v>
      </c>
      <c r="G247" s="9">
        <f>자재단가!I34</f>
        <v>10000</v>
      </c>
      <c r="H247" s="9">
        <f>TRUNC(C247*G247,0)</f>
        <v>10000</v>
      </c>
      <c r="I247" s="9">
        <v>0</v>
      </c>
      <c r="J247" s="9">
        <f>TRUNC(C247*I247,0)</f>
        <v>0</v>
      </c>
      <c r="K247" s="9">
        <v>0</v>
      </c>
      <c r="L247" s="9">
        <f>TRUNC(C247*K247,0)</f>
        <v>0</v>
      </c>
      <c r="M247" s="150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>
      <c r="A248" s="149" t="s">
        <v>44</v>
      </c>
      <c r="B248" s="199"/>
      <c r="C248" s="11"/>
      <c r="D248" s="199"/>
      <c r="E248" s="9"/>
      <c r="F248" s="9">
        <f>H248+J248+L248</f>
        <v>21630</v>
      </c>
      <c r="G248" s="9"/>
      <c r="H248" s="9">
        <f>INT(SUM(H246:H247))</f>
        <v>10000</v>
      </c>
      <c r="I248" s="9"/>
      <c r="J248" s="9">
        <f>INT(SUM(J246:J247))</f>
        <v>11630</v>
      </c>
      <c r="K248" s="9"/>
      <c r="L248" s="9">
        <f>INT(SUM(L246:L247))</f>
        <v>0</v>
      </c>
      <c r="M248" s="150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>
      <c r="A249" s="149" t="s">
        <v>657</v>
      </c>
      <c r="B249" s="199"/>
      <c r="C249" s="11"/>
      <c r="D249" s="199"/>
      <c r="E249" s="9"/>
      <c r="F249" s="9"/>
      <c r="G249" s="9"/>
      <c r="H249" s="9"/>
      <c r="I249" s="9"/>
      <c r="J249" s="9"/>
      <c r="K249" s="9"/>
      <c r="L249" s="9"/>
      <c r="M249" s="150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>
      <c r="A250" s="149" t="s">
        <v>213</v>
      </c>
      <c r="B250" s="199" t="s">
        <v>0</v>
      </c>
      <c r="C250" s="11">
        <v>0.4</v>
      </c>
      <c r="D250" s="199" t="s">
        <v>100</v>
      </c>
      <c r="E250" s="9">
        <f>G250+I250+K250</f>
        <v>273539</v>
      </c>
      <c r="F250" s="9">
        <f>H250+J250+L250</f>
        <v>109415</v>
      </c>
      <c r="G250" s="9">
        <v>0</v>
      </c>
      <c r="H250" s="9">
        <f>TRUNC(C250*G250,0)</f>
        <v>0</v>
      </c>
      <c r="I250" s="9">
        <f>VLOOKUP(A250,노임단가!B$3:E$20,3,0)</f>
        <v>273539</v>
      </c>
      <c r="J250" s="9">
        <f>TRUNC(C250*I250,0)</f>
        <v>109415</v>
      </c>
      <c r="K250" s="9">
        <v>0</v>
      </c>
      <c r="L250" s="9">
        <f>TRUNC(C250*K250,0)</f>
        <v>0</v>
      </c>
      <c r="M250" s="150" t="s">
        <v>497</v>
      </c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>
      <c r="A251" s="149" t="s">
        <v>44</v>
      </c>
      <c r="B251" s="199"/>
      <c r="C251" s="11"/>
      <c r="D251" s="199"/>
      <c r="E251" s="9"/>
      <c r="F251" s="9">
        <f>H251+J251+L251</f>
        <v>109415</v>
      </c>
      <c r="G251" s="9"/>
      <c r="H251" s="9">
        <f>INT(SUM(H250:H250))</f>
        <v>0</v>
      </c>
      <c r="I251" s="9"/>
      <c r="J251" s="9">
        <f>INT(SUM(J250:J250))</f>
        <v>109415</v>
      </c>
      <c r="K251" s="9"/>
      <c r="L251" s="9">
        <f>INT(SUM(L250:L250))</f>
        <v>0</v>
      </c>
      <c r="M251" s="150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>
      <c r="A252" s="149" t="s">
        <v>658</v>
      </c>
      <c r="B252" s="199"/>
      <c r="C252" s="11"/>
      <c r="D252" s="199"/>
      <c r="E252" s="9"/>
      <c r="F252" s="9"/>
      <c r="G252" s="9"/>
      <c r="H252" s="9"/>
      <c r="I252" s="9"/>
      <c r="J252" s="9"/>
      <c r="K252" s="9"/>
      <c r="L252" s="9"/>
      <c r="M252" s="150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>
      <c r="A253" s="149" t="s">
        <v>213</v>
      </c>
      <c r="B253" s="199" t="s">
        <v>0</v>
      </c>
      <c r="C253" s="11">
        <v>0.48</v>
      </c>
      <c r="D253" s="199" t="s">
        <v>100</v>
      </c>
      <c r="E253" s="9">
        <f>G253+I253+K253</f>
        <v>273539</v>
      </c>
      <c r="F253" s="9">
        <f>H253+J253+L253</f>
        <v>131298</v>
      </c>
      <c r="G253" s="9">
        <v>0</v>
      </c>
      <c r="H253" s="9">
        <f>TRUNC(C253*G253,0)</f>
        <v>0</v>
      </c>
      <c r="I253" s="9">
        <f>VLOOKUP(A253,노임단가!B$3:E$20,3,0)</f>
        <v>273539</v>
      </c>
      <c r="J253" s="9">
        <f>TRUNC(C253*I253,0)</f>
        <v>131298</v>
      </c>
      <c r="K253" s="9">
        <v>0</v>
      </c>
      <c r="L253" s="9">
        <f>TRUNC(C253*K253,0)</f>
        <v>0</v>
      </c>
      <c r="M253" s="150" t="s">
        <v>497</v>
      </c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>
      <c r="A254" s="149" t="s">
        <v>529</v>
      </c>
      <c r="B254" s="199"/>
      <c r="C254" s="11">
        <v>1</v>
      </c>
      <c r="D254" s="199" t="s">
        <v>389</v>
      </c>
      <c r="E254" s="9">
        <f>G254</f>
        <v>39600</v>
      </c>
      <c r="F254" s="9">
        <f>H254</f>
        <v>39600</v>
      </c>
      <c r="G254" s="9">
        <f>자재단가!I21</f>
        <v>39600</v>
      </c>
      <c r="H254" s="9">
        <f>G254</f>
        <v>39600</v>
      </c>
      <c r="I254" s="9"/>
      <c r="J254" s="9"/>
      <c r="K254" s="9"/>
      <c r="L254" s="9"/>
      <c r="M254" s="150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>
      <c r="A255" s="149" t="s">
        <v>44</v>
      </c>
      <c r="B255" s="199"/>
      <c r="C255" s="11"/>
      <c r="D255" s="199"/>
      <c r="E255" s="9"/>
      <c r="F255" s="9">
        <f>SUM(F253:F254)</f>
        <v>170898</v>
      </c>
      <c r="G255" s="9"/>
      <c r="H255" s="9">
        <f>SUM(H253:H254)</f>
        <v>39600</v>
      </c>
      <c r="I255" s="9"/>
      <c r="J255" s="9">
        <f>INT(SUM(J253:J253))</f>
        <v>131298</v>
      </c>
      <c r="K255" s="9"/>
      <c r="L255" s="9">
        <f>INT(SUM(L253:L253))</f>
        <v>0</v>
      </c>
      <c r="M255" s="150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>
      <c r="A256" s="149" t="s">
        <v>659</v>
      </c>
      <c r="B256" s="199"/>
      <c r="C256" s="11"/>
      <c r="D256" s="199"/>
      <c r="E256" s="9"/>
      <c r="F256" s="9"/>
      <c r="G256" s="9"/>
      <c r="H256" s="9"/>
      <c r="I256" s="9"/>
      <c r="J256" s="9"/>
      <c r="K256" s="9"/>
      <c r="L256" s="9"/>
      <c r="M256" s="150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>
      <c r="A257" s="149" t="s">
        <v>213</v>
      </c>
      <c r="B257" s="199" t="s">
        <v>0</v>
      </c>
      <c r="C257" s="11">
        <v>0.8</v>
      </c>
      <c r="D257" s="199" t="s">
        <v>100</v>
      </c>
      <c r="E257" s="9">
        <f>G257+I257+K257</f>
        <v>273539</v>
      </c>
      <c r="F257" s="9">
        <f>H257+J257+L257</f>
        <v>218831</v>
      </c>
      <c r="G257" s="9">
        <v>0</v>
      </c>
      <c r="H257" s="9">
        <f>TRUNC(C257*G257,0)</f>
        <v>0</v>
      </c>
      <c r="I257" s="9">
        <f>VLOOKUP(A257,노임단가!B$3:E$20,3,0)</f>
        <v>273539</v>
      </c>
      <c r="J257" s="9">
        <f>TRUNC(C257*I257,0)</f>
        <v>218831</v>
      </c>
      <c r="K257" s="9">
        <v>0</v>
      </c>
      <c r="L257" s="9">
        <f>TRUNC(C257*K257,0)</f>
        <v>0</v>
      </c>
      <c r="M257" s="150" t="str">
        <f>M253</f>
        <v>전품 5-22</v>
      </c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>
      <c r="A258" s="149" t="s">
        <v>44</v>
      </c>
      <c r="B258" s="199"/>
      <c r="C258" s="11"/>
      <c r="D258" s="199"/>
      <c r="E258" s="9"/>
      <c r="F258" s="9">
        <f>H258+J258+L258</f>
        <v>218831</v>
      </c>
      <c r="G258" s="9"/>
      <c r="H258" s="9">
        <f>INT(SUM(H257:H257))</f>
        <v>0</v>
      </c>
      <c r="I258" s="9"/>
      <c r="J258" s="9">
        <f>INT(SUM(J257:J257))</f>
        <v>218831</v>
      </c>
      <c r="K258" s="9"/>
      <c r="L258" s="9">
        <f>INT(SUM(L257:L257))</f>
        <v>0</v>
      </c>
      <c r="M258" s="150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>
      <c r="A259" s="149" t="s">
        <v>660</v>
      </c>
      <c r="B259" s="199"/>
      <c r="C259" s="11"/>
      <c r="D259" s="199"/>
      <c r="E259" s="9"/>
      <c r="F259" s="9"/>
      <c r="G259" s="9"/>
      <c r="H259" s="9"/>
      <c r="I259" s="9"/>
      <c r="J259" s="9"/>
      <c r="K259" s="9"/>
      <c r="L259" s="9"/>
      <c r="M259" s="150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>
      <c r="A260" s="149" t="s">
        <v>213</v>
      </c>
      <c r="B260" s="199" t="s">
        <v>760</v>
      </c>
      <c r="C260" s="11">
        <f>0.33*0.3</f>
        <v>9.9000000000000005E-2</v>
      </c>
      <c r="D260" s="199" t="s">
        <v>100</v>
      </c>
      <c r="E260" s="9">
        <f>G260+I260+K260</f>
        <v>273539</v>
      </c>
      <c r="F260" s="9">
        <f>H260+J260+L260</f>
        <v>27080</v>
      </c>
      <c r="G260" s="9">
        <v>0</v>
      </c>
      <c r="H260" s="9">
        <f>TRUNC(C260*G260,0)</f>
        <v>0</v>
      </c>
      <c r="I260" s="9">
        <f>VLOOKUP(A260,노임단가!B$3:E$20,3,0)</f>
        <v>273539</v>
      </c>
      <c r="J260" s="9">
        <f>TRUNC(C260*I260,0)</f>
        <v>27080</v>
      </c>
      <c r="K260" s="9">
        <v>0</v>
      </c>
      <c r="L260" s="9">
        <f>TRUNC(C260*K260,0)</f>
        <v>0</v>
      </c>
      <c r="M260" s="150" t="s">
        <v>493</v>
      </c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>
      <c r="A261" s="149" t="s">
        <v>44</v>
      </c>
      <c r="B261" s="199"/>
      <c r="C261" s="11"/>
      <c r="D261" s="199"/>
      <c r="E261" s="9"/>
      <c r="F261" s="9">
        <f>H261+J261+L261</f>
        <v>27080</v>
      </c>
      <c r="G261" s="9"/>
      <c r="H261" s="9">
        <f>INT(SUM(H260:H260))</f>
        <v>0</v>
      </c>
      <c r="I261" s="9"/>
      <c r="J261" s="9">
        <f>INT(SUM(J260:J260))</f>
        <v>27080</v>
      </c>
      <c r="K261" s="9"/>
      <c r="L261" s="9">
        <f>INT(SUM(L260:L260))</f>
        <v>0</v>
      </c>
      <c r="M261" s="150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>
      <c r="A262" s="149" t="s">
        <v>661</v>
      </c>
      <c r="B262" s="199"/>
      <c r="C262" s="11"/>
      <c r="D262" s="199"/>
      <c r="E262" s="9"/>
      <c r="F262" s="9"/>
      <c r="G262" s="9"/>
      <c r="H262" s="9"/>
      <c r="I262" s="9"/>
      <c r="J262" s="9"/>
      <c r="K262" s="9"/>
      <c r="L262" s="9"/>
      <c r="M262" s="150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>
      <c r="A263" s="149" t="s">
        <v>213</v>
      </c>
      <c r="B263" s="199" t="s">
        <v>0</v>
      </c>
      <c r="C263" s="11">
        <v>0.35</v>
      </c>
      <c r="D263" s="199" t="s">
        <v>100</v>
      </c>
      <c r="E263" s="9">
        <f>G263+I263+K263</f>
        <v>273539</v>
      </c>
      <c r="F263" s="9">
        <f>H263+J263+L263</f>
        <v>95738</v>
      </c>
      <c r="G263" s="9">
        <v>0</v>
      </c>
      <c r="H263" s="9">
        <f>TRUNC(C263*G263,0)</f>
        <v>0</v>
      </c>
      <c r="I263" s="9">
        <f>VLOOKUP(A263,노임단가!B$3:E$20,3,0)</f>
        <v>273539</v>
      </c>
      <c r="J263" s="9">
        <f>TRUNC(C263*I263,0)</f>
        <v>95738</v>
      </c>
      <c r="K263" s="9">
        <v>0</v>
      </c>
      <c r="L263" s="9">
        <f>TRUNC(C263*K263,0)</f>
        <v>0</v>
      </c>
      <c r="M263" s="150" t="s">
        <v>500</v>
      </c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>
      <c r="A264" s="149" t="s">
        <v>146</v>
      </c>
      <c r="B264" s="199" t="s">
        <v>299</v>
      </c>
      <c r="C264" s="11">
        <v>1</v>
      </c>
      <c r="D264" s="199" t="s">
        <v>153</v>
      </c>
      <c r="E264" s="9">
        <f>G264+I264+K264</f>
        <v>24730</v>
      </c>
      <c r="F264" s="9">
        <f>H264+J264+L264</f>
        <v>24730</v>
      </c>
      <c r="G264" s="9">
        <f>자재단가!I43</f>
        <v>24730</v>
      </c>
      <c r="H264" s="9">
        <f>TRUNC(C264*G264,0)</f>
        <v>24730</v>
      </c>
      <c r="I264" s="9">
        <v>0</v>
      </c>
      <c r="J264" s="9">
        <f>TRUNC(C264*I264,0)</f>
        <v>0</v>
      </c>
      <c r="K264" s="9">
        <v>0</v>
      </c>
      <c r="L264" s="9">
        <f>TRUNC(C264*K264,0)</f>
        <v>0</v>
      </c>
      <c r="M264" s="150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>
      <c r="A265" s="149" t="s">
        <v>44</v>
      </c>
      <c r="B265" s="199"/>
      <c r="C265" s="11"/>
      <c r="D265" s="199"/>
      <c r="E265" s="9"/>
      <c r="F265" s="9">
        <f>H265+J265+L265</f>
        <v>120468</v>
      </c>
      <c r="G265" s="9"/>
      <c r="H265" s="9">
        <f>INT(SUM(H263:H264))</f>
        <v>24730</v>
      </c>
      <c r="I265" s="9"/>
      <c r="J265" s="9">
        <f>INT(SUM(J263:J264))</f>
        <v>95738</v>
      </c>
      <c r="K265" s="9"/>
      <c r="L265" s="9">
        <f>INT(SUM(L263:L264))</f>
        <v>0</v>
      </c>
      <c r="M265" s="150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>
      <c r="A266" s="149" t="s">
        <v>662</v>
      </c>
      <c r="B266" s="199"/>
      <c r="C266" s="11"/>
      <c r="D266" s="199"/>
      <c r="E266" s="9"/>
      <c r="F266" s="9"/>
      <c r="G266" s="9"/>
      <c r="H266" s="9"/>
      <c r="I266" s="9"/>
      <c r="J266" s="9"/>
      <c r="K266" s="9"/>
      <c r="L266" s="9"/>
      <c r="M266" s="150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>
      <c r="A267" s="149" t="s">
        <v>715</v>
      </c>
      <c r="B267" s="199"/>
      <c r="C267" s="11">
        <v>1</v>
      </c>
      <c r="D267" s="199" t="s">
        <v>716</v>
      </c>
      <c r="E267" s="9">
        <f>I267</f>
        <v>50000</v>
      </c>
      <c r="F267" s="9">
        <f>J267</f>
        <v>50000</v>
      </c>
      <c r="G267" s="9"/>
      <c r="H267" s="9"/>
      <c r="I267" s="9">
        <v>50000</v>
      </c>
      <c r="J267" s="9">
        <f>TRUNC(C267*I267,0)</f>
        <v>50000</v>
      </c>
      <c r="K267" s="9"/>
      <c r="L267" s="9"/>
      <c r="M267" s="150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>
      <c r="A268" s="149" t="s">
        <v>258</v>
      </c>
      <c r="B268" s="199" t="s">
        <v>114</v>
      </c>
      <c r="C268" s="11">
        <v>1</v>
      </c>
      <c r="D268" s="199" t="s">
        <v>159</v>
      </c>
      <c r="E268" s="9">
        <f>G268+I268+K268</f>
        <v>27730</v>
      </c>
      <c r="F268" s="9">
        <f>H268+J268+L268</f>
        <v>27730</v>
      </c>
      <c r="G268" s="9">
        <v>3870</v>
      </c>
      <c r="H268" s="9">
        <f>TRUNC(C268*G268,0)</f>
        <v>3870</v>
      </c>
      <c r="I268" s="9">
        <v>20838</v>
      </c>
      <c r="J268" s="9">
        <f>TRUNC(C268*I268,0)</f>
        <v>20838</v>
      </c>
      <c r="K268" s="9">
        <v>3022</v>
      </c>
      <c r="L268" s="9">
        <f>TRUNC(C268*K268,0)</f>
        <v>3022</v>
      </c>
      <c r="M268" s="150" t="s">
        <v>501</v>
      </c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>
      <c r="A269" s="149" t="s">
        <v>44</v>
      </c>
      <c r="B269" s="199"/>
      <c r="C269" s="11"/>
      <c r="D269" s="199"/>
      <c r="E269" s="9"/>
      <c r="F269" s="9">
        <f>H269+J269+L269</f>
        <v>77730</v>
      </c>
      <c r="G269" s="9"/>
      <c r="H269" s="9">
        <f>INT(SUM(H268:H268))</f>
        <v>3870</v>
      </c>
      <c r="I269" s="9"/>
      <c r="J269" s="9">
        <f>J267+J268</f>
        <v>70838</v>
      </c>
      <c r="K269" s="9"/>
      <c r="L269" s="9">
        <f>INT(SUM(L268:L268))</f>
        <v>3022</v>
      </c>
      <c r="M269" s="150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>
      <c r="A270" s="149" t="s">
        <v>663</v>
      </c>
      <c r="B270" s="199"/>
      <c r="C270" s="11"/>
      <c r="D270" s="199"/>
      <c r="E270" s="9"/>
      <c r="F270" s="9"/>
      <c r="G270" s="9"/>
      <c r="H270" s="9"/>
      <c r="I270" s="9"/>
      <c r="J270" s="9"/>
      <c r="K270" s="9"/>
      <c r="L270" s="9"/>
      <c r="M270" s="150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>
      <c r="A271" s="149" t="s">
        <v>502</v>
      </c>
      <c r="B271" s="199"/>
      <c r="C271" s="11">
        <v>0.3</v>
      </c>
      <c r="D271" s="199" t="s">
        <v>503</v>
      </c>
      <c r="E271" s="9">
        <f>G271+I271+K271</f>
        <v>333866</v>
      </c>
      <c r="F271" s="9">
        <f>H271+J271+L271</f>
        <v>100159</v>
      </c>
      <c r="G271" s="9"/>
      <c r="H271" s="9"/>
      <c r="I271" s="9">
        <f>VLOOKUP(A271,노임단가!B$3:E$20,3,0)</f>
        <v>333866</v>
      </c>
      <c r="J271" s="9">
        <f>TRUNC(I271*C271,0)</f>
        <v>100159</v>
      </c>
      <c r="K271" s="9"/>
      <c r="L271" s="9"/>
      <c r="M271" s="150" t="s">
        <v>508</v>
      </c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>
      <c r="A272" s="149" t="s">
        <v>504</v>
      </c>
      <c r="B272" s="199"/>
      <c r="C272" s="11">
        <v>0.45</v>
      </c>
      <c r="D272" s="199" t="s">
        <v>503</v>
      </c>
      <c r="E272" s="9">
        <f>G272+I272+K272</f>
        <v>303632</v>
      </c>
      <c r="F272" s="9">
        <f>H272+J272+L272</f>
        <v>136634</v>
      </c>
      <c r="G272" s="9"/>
      <c r="H272" s="9"/>
      <c r="I272" s="9">
        <f>VLOOKUP(A272,노임단가!B$3:E$20,3,0)</f>
        <v>303632</v>
      </c>
      <c r="J272" s="9">
        <f>TRUNC(I272*C272,0)</f>
        <v>136634</v>
      </c>
      <c r="K272" s="9"/>
      <c r="L272" s="9"/>
      <c r="M272" s="150" t="s">
        <v>508</v>
      </c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>
      <c r="A273" s="149" t="s">
        <v>44</v>
      </c>
      <c r="B273" s="199"/>
      <c r="C273" s="11"/>
      <c r="D273" s="199"/>
      <c r="E273" s="9"/>
      <c r="F273" s="9">
        <f>H273+J273+L273</f>
        <v>100159</v>
      </c>
      <c r="G273" s="9"/>
      <c r="H273" s="9">
        <f>INT(SUM(H271:H271))</f>
        <v>0</v>
      </c>
      <c r="I273" s="9"/>
      <c r="J273" s="9">
        <f>INT(SUM(J271:J271))</f>
        <v>100159</v>
      </c>
      <c r="K273" s="9"/>
      <c r="L273" s="9">
        <f>INT(SUM(L271:L271))</f>
        <v>0</v>
      </c>
      <c r="M273" s="150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>
      <c r="A274" s="149" t="s">
        <v>664</v>
      </c>
      <c r="B274" s="199"/>
      <c r="C274" s="11"/>
      <c r="D274" s="199"/>
      <c r="E274" s="9"/>
      <c r="F274" s="9"/>
      <c r="G274" s="9"/>
      <c r="H274" s="9"/>
      <c r="I274" s="9"/>
      <c r="J274" s="9"/>
      <c r="K274" s="9"/>
      <c r="L274" s="9"/>
      <c r="M274" s="150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>
      <c r="A275" s="149" t="s">
        <v>163</v>
      </c>
      <c r="B275" s="199" t="s">
        <v>0</v>
      </c>
      <c r="C275" s="11">
        <v>0.13</v>
      </c>
      <c r="D275" s="199" t="s">
        <v>100</v>
      </c>
      <c r="E275" s="9">
        <f>G275+I275+K275</f>
        <v>224490</v>
      </c>
      <c r="F275" s="9">
        <f>H275+J275+L275</f>
        <v>29183</v>
      </c>
      <c r="G275" s="9">
        <v>0</v>
      </c>
      <c r="H275" s="9">
        <f>TRUNC(C275*G275,0)</f>
        <v>0</v>
      </c>
      <c r="I275" s="9">
        <f>VLOOKUP(A275,노임단가!B$3:E$20,3,0)</f>
        <v>224490</v>
      </c>
      <c r="J275" s="9">
        <f>TRUNC(C275*I275,0)</f>
        <v>29183</v>
      </c>
      <c r="K275" s="9">
        <v>0</v>
      </c>
      <c r="L275" s="9">
        <f>TRUNC(C275*K275,0)</f>
        <v>0</v>
      </c>
      <c r="M275" s="150" t="s">
        <v>634</v>
      </c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>
      <c r="A276" s="149" t="s">
        <v>44</v>
      </c>
      <c r="B276" s="199"/>
      <c r="C276" s="11"/>
      <c r="D276" s="199"/>
      <c r="E276" s="9"/>
      <c r="F276" s="9">
        <f>H276+J276+L276</f>
        <v>29183</v>
      </c>
      <c r="G276" s="9"/>
      <c r="H276" s="9">
        <f>INT(SUM(H275:H275))</f>
        <v>0</v>
      </c>
      <c r="I276" s="9"/>
      <c r="J276" s="9">
        <f>INT(SUM(J275:J275))</f>
        <v>29183</v>
      </c>
      <c r="K276" s="9"/>
      <c r="L276" s="9">
        <f>INT(SUM(L275:L275))</f>
        <v>0</v>
      </c>
      <c r="M276" s="150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>
      <c r="A277" s="149" t="s">
        <v>665</v>
      </c>
      <c r="B277" s="199"/>
      <c r="C277" s="11"/>
      <c r="D277" s="199"/>
      <c r="E277" s="9"/>
      <c r="F277" s="9"/>
      <c r="G277" s="9"/>
      <c r="H277" s="9"/>
      <c r="I277" s="9"/>
      <c r="J277" s="9"/>
      <c r="K277" s="9"/>
      <c r="L277" s="9"/>
      <c r="M277" s="150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>
      <c r="A278" s="149" t="s">
        <v>213</v>
      </c>
      <c r="B278" s="199" t="s">
        <v>0</v>
      </c>
      <c r="C278" s="11">
        <v>0.11</v>
      </c>
      <c r="D278" s="199" t="s">
        <v>100</v>
      </c>
      <c r="E278" s="9">
        <f t="shared" ref="E278:F280" si="42">G278+I278+K278</f>
        <v>273539</v>
      </c>
      <c r="F278" s="9">
        <f t="shared" si="42"/>
        <v>30089</v>
      </c>
      <c r="G278" s="9">
        <v>0</v>
      </c>
      <c r="H278" s="9">
        <f>TRUNC(C278*G278,0)</f>
        <v>0</v>
      </c>
      <c r="I278" s="9">
        <f>VLOOKUP(A278,노임단가!B$3:E$20,3,0)</f>
        <v>273539</v>
      </c>
      <c r="J278" s="9">
        <f>TRUNC(C278*I278,0)</f>
        <v>30089</v>
      </c>
      <c r="K278" s="9">
        <v>0</v>
      </c>
      <c r="L278" s="9">
        <f>TRUNC(C278*K278,0)</f>
        <v>0</v>
      </c>
      <c r="M278" s="150" t="s">
        <v>471</v>
      </c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>
      <c r="A279" s="149" t="s">
        <v>302</v>
      </c>
      <c r="B279" s="199" t="s">
        <v>0</v>
      </c>
      <c r="C279" s="11">
        <v>0.08</v>
      </c>
      <c r="D279" s="199" t="s">
        <v>100</v>
      </c>
      <c r="E279" s="9">
        <f t="shared" si="42"/>
        <v>171037</v>
      </c>
      <c r="F279" s="9">
        <f t="shared" si="42"/>
        <v>13682</v>
      </c>
      <c r="G279" s="9">
        <v>0</v>
      </c>
      <c r="H279" s="9">
        <f>TRUNC(C279*G279,0)</f>
        <v>0</v>
      </c>
      <c r="I279" s="9">
        <f>VLOOKUP(A279,노임단가!B$3:E$20,3,0)</f>
        <v>171037</v>
      </c>
      <c r="J279" s="9">
        <f>TRUNC(C279*I279,0)</f>
        <v>13682</v>
      </c>
      <c r="K279" s="9">
        <v>0</v>
      </c>
      <c r="L279" s="9">
        <f>TRUNC(C279*K279,0)</f>
        <v>0</v>
      </c>
      <c r="M279" s="150" t="s">
        <v>471</v>
      </c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>
      <c r="A280" s="149" t="s">
        <v>248</v>
      </c>
      <c r="B280" s="199" t="s">
        <v>89</v>
      </c>
      <c r="C280" s="11">
        <v>1</v>
      </c>
      <c r="D280" s="199" t="s">
        <v>132</v>
      </c>
      <c r="E280" s="9">
        <f t="shared" si="42"/>
        <v>8000</v>
      </c>
      <c r="F280" s="9">
        <f t="shared" si="42"/>
        <v>8000</v>
      </c>
      <c r="G280" s="9">
        <f>자재단가!I25</f>
        <v>8000</v>
      </c>
      <c r="H280" s="9">
        <f>TRUNC(C280*G280,0)</f>
        <v>8000</v>
      </c>
      <c r="I280" s="9">
        <v>0</v>
      </c>
      <c r="J280" s="9">
        <f>TRUNC(C280*I280,0)</f>
        <v>0</v>
      </c>
      <c r="K280" s="9">
        <v>0</v>
      </c>
      <c r="L280" s="9">
        <f>TRUNC(C280*K280,0)</f>
        <v>0</v>
      </c>
      <c r="M280" s="150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>
      <c r="A281" s="149" t="s">
        <v>44</v>
      </c>
      <c r="B281" s="199"/>
      <c r="C281" s="11"/>
      <c r="D281" s="199"/>
      <c r="E281" s="9"/>
      <c r="F281" s="9">
        <f>H281+J281+L281</f>
        <v>51771</v>
      </c>
      <c r="G281" s="9"/>
      <c r="H281" s="9">
        <f>INT(SUM(H278:H280))</f>
        <v>8000</v>
      </c>
      <c r="I281" s="9"/>
      <c r="J281" s="9">
        <f>INT(SUM(J278:J280))</f>
        <v>43771</v>
      </c>
      <c r="K281" s="9"/>
      <c r="L281" s="9">
        <f>INT(SUM(L278:L280))</f>
        <v>0</v>
      </c>
      <c r="M281" s="150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>
      <c r="A282" s="149" t="s">
        <v>666</v>
      </c>
      <c r="B282" s="199"/>
      <c r="C282" s="11"/>
      <c r="D282" s="199"/>
      <c r="E282" s="9"/>
      <c r="F282" s="9"/>
      <c r="G282" s="9"/>
      <c r="H282" s="9"/>
      <c r="I282" s="9"/>
      <c r="J282" s="9"/>
      <c r="K282" s="9"/>
      <c r="L282" s="9"/>
      <c r="M282" s="150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>
      <c r="A283" s="149" t="s">
        <v>213</v>
      </c>
      <c r="B283" s="199" t="s">
        <v>0</v>
      </c>
      <c r="C283" s="11">
        <v>0.24</v>
      </c>
      <c r="D283" s="199" t="s">
        <v>100</v>
      </c>
      <c r="E283" s="9">
        <f t="shared" ref="E283:F285" si="43">G283+I283+K283</f>
        <v>273539</v>
      </c>
      <c r="F283" s="9">
        <f t="shared" si="43"/>
        <v>65649</v>
      </c>
      <c r="G283" s="9">
        <v>0</v>
      </c>
      <c r="H283" s="9">
        <f>TRUNC(C283*G283,0)</f>
        <v>0</v>
      </c>
      <c r="I283" s="9">
        <f>VLOOKUP(A283,노임단가!B$3:E$20,3,0)</f>
        <v>273539</v>
      </c>
      <c r="J283" s="9">
        <f>TRUNC(C283*I283,0)</f>
        <v>65649</v>
      </c>
      <c r="K283" s="9">
        <v>0</v>
      </c>
      <c r="L283" s="9">
        <f>TRUNC(C283*K283,0)</f>
        <v>0</v>
      </c>
      <c r="M283" s="150" t="str">
        <f>M278</f>
        <v>전품 3-38</v>
      </c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>
      <c r="A284" s="149" t="s">
        <v>302</v>
      </c>
      <c r="B284" s="199" t="s">
        <v>0</v>
      </c>
      <c r="C284" s="11">
        <v>0.2</v>
      </c>
      <c r="D284" s="199" t="s">
        <v>100</v>
      </c>
      <c r="E284" s="9">
        <f t="shared" si="43"/>
        <v>171037</v>
      </c>
      <c r="F284" s="9">
        <f t="shared" si="43"/>
        <v>34207</v>
      </c>
      <c r="G284" s="9">
        <v>0</v>
      </c>
      <c r="H284" s="9">
        <f>TRUNC(C284*G284,0)</f>
        <v>0</v>
      </c>
      <c r="I284" s="9">
        <f>VLOOKUP(A284,노임단가!B$3:E$20,3,0)</f>
        <v>171037</v>
      </c>
      <c r="J284" s="9">
        <f>TRUNC(C284*I284,0)</f>
        <v>34207</v>
      </c>
      <c r="K284" s="9">
        <v>0</v>
      </c>
      <c r="L284" s="9">
        <f>TRUNC(C284*K284,0)</f>
        <v>0</v>
      </c>
      <c r="M284" s="150" t="str">
        <f>M279</f>
        <v>전품 3-38</v>
      </c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>
      <c r="A285" s="149" t="s">
        <v>248</v>
      </c>
      <c r="B285" s="199" t="s">
        <v>89</v>
      </c>
      <c r="C285" s="11">
        <v>3</v>
      </c>
      <c r="D285" s="199" t="s">
        <v>132</v>
      </c>
      <c r="E285" s="9">
        <f t="shared" si="43"/>
        <v>8000</v>
      </c>
      <c r="F285" s="9">
        <f t="shared" si="43"/>
        <v>24000</v>
      </c>
      <c r="G285" s="9">
        <f>자재단가!I25</f>
        <v>8000</v>
      </c>
      <c r="H285" s="9">
        <f>TRUNC(C285*G285,0)</f>
        <v>24000</v>
      </c>
      <c r="I285" s="9">
        <v>0</v>
      </c>
      <c r="J285" s="9">
        <f>TRUNC(C285*I285,0)</f>
        <v>0</v>
      </c>
      <c r="K285" s="9">
        <v>0</v>
      </c>
      <c r="L285" s="9">
        <f>TRUNC(C285*K285,0)</f>
        <v>0</v>
      </c>
      <c r="M285" s="150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>
      <c r="A286" s="149" t="s">
        <v>44</v>
      </c>
      <c r="B286" s="199"/>
      <c r="C286" s="11"/>
      <c r="D286" s="199"/>
      <c r="E286" s="9"/>
      <c r="F286" s="9">
        <f>H286+J286+L286</f>
        <v>123856</v>
      </c>
      <c r="G286" s="9"/>
      <c r="H286" s="9">
        <f>INT(SUM(H283:H285))</f>
        <v>24000</v>
      </c>
      <c r="I286" s="9"/>
      <c r="J286" s="9">
        <f>INT(SUM(J283:J285))</f>
        <v>99856</v>
      </c>
      <c r="K286" s="9"/>
      <c r="L286" s="9">
        <f>INT(SUM(L283:L285))</f>
        <v>0</v>
      </c>
      <c r="M286" s="150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>
      <c r="A287" s="149" t="s">
        <v>667</v>
      </c>
      <c r="B287" s="199"/>
      <c r="C287" s="11"/>
      <c r="D287" s="199"/>
      <c r="E287" s="9"/>
      <c r="F287" s="9"/>
      <c r="G287" s="9"/>
      <c r="H287" s="9"/>
      <c r="I287" s="9"/>
      <c r="J287" s="9"/>
      <c r="K287" s="9"/>
      <c r="L287" s="9"/>
      <c r="M287" s="150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>
      <c r="A288" s="149" t="s">
        <v>9</v>
      </c>
      <c r="B288" s="199" t="s">
        <v>83</v>
      </c>
      <c r="C288" s="11">
        <v>0.34</v>
      </c>
      <c r="D288" s="199" t="s">
        <v>277</v>
      </c>
      <c r="E288" s="9">
        <f t="shared" ref="E288:E293" si="44">G288+I288+K288</f>
        <v>6280</v>
      </c>
      <c r="F288" s="9">
        <f t="shared" ref="F288:F293" si="45">H288+J288+L288</f>
        <v>2133</v>
      </c>
      <c r="G288" s="9">
        <f>H301</f>
        <v>325</v>
      </c>
      <c r="H288" s="9">
        <f>TRUNC(C288*G288,0)</f>
        <v>110</v>
      </c>
      <c r="I288" s="9">
        <f>J301</f>
        <v>5611</v>
      </c>
      <c r="J288" s="9">
        <f t="shared" ref="J288:J293" si="46">TRUNC(C288*I288,0)</f>
        <v>1907</v>
      </c>
      <c r="K288" s="9">
        <f>L301</f>
        <v>344</v>
      </c>
      <c r="L288" s="9">
        <f t="shared" ref="L288:L293" si="47">TRUNC(C288*K288,0)</f>
        <v>116</v>
      </c>
      <c r="M288" s="150" t="str">
        <f>일위대가_목록!K69</f>
        <v>제   65호표</v>
      </c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>
      <c r="A289" s="149" t="s">
        <v>269</v>
      </c>
      <c r="B289" s="199" t="s">
        <v>117</v>
      </c>
      <c r="C289" s="11">
        <v>0.12</v>
      </c>
      <c r="D289" s="199" t="s">
        <v>277</v>
      </c>
      <c r="E289" s="9">
        <f t="shared" si="44"/>
        <v>18465</v>
      </c>
      <c r="F289" s="9">
        <f t="shared" si="45"/>
        <v>2215</v>
      </c>
      <c r="G289" s="9">
        <f>H358</f>
        <v>242</v>
      </c>
      <c r="H289" s="9">
        <f t="shared" ref="H289:H293" si="48">TRUNC(C289*G289,0)</f>
        <v>29</v>
      </c>
      <c r="I289" s="9">
        <f>J358</f>
        <v>17968</v>
      </c>
      <c r="J289" s="9">
        <f t="shared" si="46"/>
        <v>2156</v>
      </c>
      <c r="K289" s="9">
        <f>L358</f>
        <v>255</v>
      </c>
      <c r="L289" s="9">
        <f t="shared" si="47"/>
        <v>30</v>
      </c>
      <c r="M289" s="150" t="str">
        <f>일위대가_목록!K82</f>
        <v>제   78호표</v>
      </c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>
      <c r="A290" s="149" t="s">
        <v>58</v>
      </c>
      <c r="B290" s="199" t="s">
        <v>112</v>
      </c>
      <c r="C290" s="11">
        <v>0.12</v>
      </c>
      <c r="D290" s="199" t="s">
        <v>277</v>
      </c>
      <c r="E290" s="9">
        <f t="shared" si="44"/>
        <v>14641</v>
      </c>
      <c r="F290" s="9">
        <f t="shared" si="45"/>
        <v>1755</v>
      </c>
      <c r="G290" s="9">
        <f>H371</f>
        <v>437</v>
      </c>
      <c r="H290" s="9">
        <f t="shared" si="48"/>
        <v>52</v>
      </c>
      <c r="I290" s="9">
        <f>J371</f>
        <v>14006</v>
      </c>
      <c r="J290" s="9">
        <f t="shared" si="46"/>
        <v>1680</v>
      </c>
      <c r="K290" s="9">
        <f>L371</f>
        <v>198</v>
      </c>
      <c r="L290" s="9">
        <f t="shared" si="47"/>
        <v>23</v>
      </c>
      <c r="M290" s="150" t="str">
        <f>일위대가_목록!K85</f>
        <v>제   81호표</v>
      </c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>
      <c r="A291" s="149" t="s">
        <v>21</v>
      </c>
      <c r="B291" s="199" t="s">
        <v>0</v>
      </c>
      <c r="C291" s="11">
        <v>0.53</v>
      </c>
      <c r="D291" s="199" t="s">
        <v>100</v>
      </c>
      <c r="E291" s="9">
        <f t="shared" si="44"/>
        <v>279613</v>
      </c>
      <c r="F291" s="9">
        <f t="shared" si="45"/>
        <v>148194</v>
      </c>
      <c r="G291" s="9">
        <v>0</v>
      </c>
      <c r="H291" s="9">
        <f t="shared" si="48"/>
        <v>0</v>
      </c>
      <c r="I291" s="9">
        <f>VLOOKUP(A291,노임단가!B$3:E$20,3,0)</f>
        <v>279613</v>
      </c>
      <c r="J291" s="9">
        <f t="shared" si="46"/>
        <v>148194</v>
      </c>
      <c r="K291" s="9">
        <v>0</v>
      </c>
      <c r="L291" s="9">
        <f t="shared" si="47"/>
        <v>0</v>
      </c>
      <c r="M291" s="150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>
      <c r="A292" s="149" t="s">
        <v>163</v>
      </c>
      <c r="B292" s="199" t="s">
        <v>0</v>
      </c>
      <c r="C292" s="11">
        <v>0.8</v>
      </c>
      <c r="D292" s="199" t="s">
        <v>100</v>
      </c>
      <c r="E292" s="9">
        <f t="shared" si="44"/>
        <v>224490</v>
      </c>
      <c r="F292" s="9">
        <f t="shared" si="45"/>
        <v>179592</v>
      </c>
      <c r="G292" s="9">
        <v>0</v>
      </c>
      <c r="H292" s="9">
        <f t="shared" si="48"/>
        <v>0</v>
      </c>
      <c r="I292" s="9">
        <f>VLOOKUP(A292,노임단가!B$3:E$20,3,0)</f>
        <v>224490</v>
      </c>
      <c r="J292" s="9">
        <f t="shared" si="46"/>
        <v>179592</v>
      </c>
      <c r="K292" s="9">
        <v>0</v>
      </c>
      <c r="L292" s="9">
        <f t="shared" si="47"/>
        <v>0</v>
      </c>
      <c r="M292" s="150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>
      <c r="A293" s="149" t="s">
        <v>275</v>
      </c>
      <c r="B293" s="199" t="s">
        <v>70</v>
      </c>
      <c r="C293" s="11">
        <v>1</v>
      </c>
      <c r="D293" s="199" t="s">
        <v>153</v>
      </c>
      <c r="E293" s="9">
        <f t="shared" si="44"/>
        <v>110000</v>
      </c>
      <c r="F293" s="9">
        <f t="shared" si="45"/>
        <v>110000</v>
      </c>
      <c r="G293" s="9">
        <f>자재단가!I42</f>
        <v>110000</v>
      </c>
      <c r="H293" s="9">
        <f t="shared" si="48"/>
        <v>110000</v>
      </c>
      <c r="I293" s="9">
        <v>0</v>
      </c>
      <c r="J293" s="9">
        <f t="shared" si="46"/>
        <v>0</v>
      </c>
      <c r="K293" s="9">
        <v>0</v>
      </c>
      <c r="L293" s="9">
        <f t="shared" si="47"/>
        <v>0</v>
      </c>
      <c r="M293" s="150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>
      <c r="A294" s="149" t="s">
        <v>44</v>
      </c>
      <c r="B294" s="199"/>
      <c r="C294" s="11"/>
      <c r="D294" s="199"/>
      <c r="E294" s="9"/>
      <c r="F294" s="9">
        <f>H294+J294+L294</f>
        <v>443889</v>
      </c>
      <c r="G294" s="9"/>
      <c r="H294" s="9">
        <f>INT(SUM(H288:H293))</f>
        <v>110191</v>
      </c>
      <c r="I294" s="9"/>
      <c r="J294" s="9">
        <f>INT(SUM(J288:J293))</f>
        <v>333529</v>
      </c>
      <c r="K294" s="9"/>
      <c r="L294" s="9">
        <f>INT(SUM(L288:L293))</f>
        <v>169</v>
      </c>
      <c r="M294" s="150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>
      <c r="A295" s="149" t="s">
        <v>668</v>
      </c>
      <c r="B295" s="199"/>
      <c r="C295" s="11"/>
      <c r="D295" s="199"/>
      <c r="E295" s="9"/>
      <c r="F295" s="9"/>
      <c r="G295" s="9"/>
      <c r="H295" s="9"/>
      <c r="I295" s="9"/>
      <c r="J295" s="9"/>
      <c r="K295" s="9"/>
      <c r="L295" s="9"/>
      <c r="M295" s="150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>
      <c r="A296" s="149" t="s">
        <v>847</v>
      </c>
      <c r="B296" s="199" t="s">
        <v>848</v>
      </c>
      <c r="C296" s="11">
        <f>2*1.3</f>
        <v>2.6</v>
      </c>
      <c r="D296" s="199" t="s">
        <v>100</v>
      </c>
      <c r="E296" s="9">
        <f>G296+I296+K296</f>
        <v>273539</v>
      </c>
      <c r="F296" s="9">
        <f>H296+J296+L296</f>
        <v>711201</v>
      </c>
      <c r="G296" s="9">
        <v>0</v>
      </c>
      <c r="H296" s="9">
        <f>TRUNC(C296*G296,0)</f>
        <v>0</v>
      </c>
      <c r="I296" s="9">
        <f>VLOOKUP(A296,노임단가!B$3:E$20,3,0)</f>
        <v>273539</v>
      </c>
      <c r="J296" s="9">
        <f>TRUNC(C296*I296,0)</f>
        <v>711201</v>
      </c>
      <c r="K296" s="9">
        <v>0</v>
      </c>
      <c r="L296" s="9">
        <f>TRUNC(C296*K296,0)</f>
        <v>0</v>
      </c>
      <c r="M296" s="150" t="s">
        <v>494</v>
      </c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>
      <c r="A297" s="149" t="s">
        <v>44</v>
      </c>
      <c r="B297" s="199"/>
      <c r="C297" s="11"/>
      <c r="D297" s="199"/>
      <c r="E297" s="9"/>
      <c r="F297" s="9">
        <f>H297+J297+L297</f>
        <v>711201</v>
      </c>
      <c r="G297" s="9"/>
      <c r="H297" s="9">
        <f>INT(SUM(H296:H296))</f>
        <v>0</v>
      </c>
      <c r="I297" s="9"/>
      <c r="J297" s="9">
        <f>INT(SUM(J296:J296))</f>
        <v>711201</v>
      </c>
      <c r="K297" s="9"/>
      <c r="L297" s="9">
        <f>INT(SUM(L296:L296))</f>
        <v>0</v>
      </c>
      <c r="M297" s="150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>
      <c r="A298" s="149" t="s">
        <v>669</v>
      </c>
      <c r="B298" s="199"/>
      <c r="C298" s="11"/>
      <c r="D298" s="199"/>
      <c r="E298" s="9"/>
      <c r="F298" s="9"/>
      <c r="G298" s="9"/>
      <c r="H298" s="9"/>
      <c r="I298" s="9"/>
      <c r="J298" s="9"/>
      <c r="K298" s="9"/>
      <c r="L298" s="9"/>
      <c r="M298" s="150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>
      <c r="A299" s="149" t="s">
        <v>280</v>
      </c>
      <c r="B299" s="199" t="s">
        <v>75</v>
      </c>
      <c r="C299" s="11">
        <v>0.9</v>
      </c>
      <c r="D299" s="199" t="s">
        <v>277</v>
      </c>
      <c r="E299" s="9">
        <f>G299+I299+K299</f>
        <v>2040</v>
      </c>
      <c r="F299" s="9">
        <f>H299+J299+L299</f>
        <v>1834</v>
      </c>
      <c r="G299" s="9">
        <f>단가산출_목록!F6</f>
        <v>362</v>
      </c>
      <c r="H299" s="9">
        <f>TRUNC(C299*G299,0)</f>
        <v>325</v>
      </c>
      <c r="I299" s="9">
        <f>단가산출_목록!G6</f>
        <v>1295</v>
      </c>
      <c r="J299" s="9">
        <f>TRUNC(C299*I299,0)</f>
        <v>1165</v>
      </c>
      <c r="K299" s="9">
        <f>단가산출_목록!H6</f>
        <v>383</v>
      </c>
      <c r="L299" s="9">
        <f>TRUNC(C299*K299,0)</f>
        <v>344</v>
      </c>
      <c r="M299" s="150" t="s">
        <v>556</v>
      </c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>
      <c r="A300" s="149" t="s">
        <v>312</v>
      </c>
      <c r="B300" s="199" t="s">
        <v>32</v>
      </c>
      <c r="C300" s="11">
        <v>0.1</v>
      </c>
      <c r="D300" s="199" t="s">
        <v>277</v>
      </c>
      <c r="E300" s="9">
        <f>G300+I300+K300</f>
        <v>44469</v>
      </c>
      <c r="F300" s="9">
        <f>H300+J300+L300</f>
        <v>4446</v>
      </c>
      <c r="G300" s="9">
        <v>0</v>
      </c>
      <c r="H300" s="9">
        <f>TRUNC(C300*G300,0)</f>
        <v>0</v>
      </c>
      <c r="I300" s="9">
        <f>F368</f>
        <v>44469</v>
      </c>
      <c r="J300" s="9">
        <f>TRUNC(C300*I300,0)</f>
        <v>4446</v>
      </c>
      <c r="K300" s="9">
        <v>0</v>
      </c>
      <c r="L300" s="9">
        <f>TRUNC(C300*K300,0)</f>
        <v>0</v>
      </c>
      <c r="M300" s="150" t="str">
        <f>일위대가_목록!K84</f>
        <v>제   80호표</v>
      </c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>
      <c r="A301" s="149" t="s">
        <v>44</v>
      </c>
      <c r="B301" s="199"/>
      <c r="C301" s="11"/>
      <c r="D301" s="199"/>
      <c r="E301" s="9"/>
      <c r="F301" s="9">
        <f>H301+J301+L301</f>
        <v>6280</v>
      </c>
      <c r="G301" s="9"/>
      <c r="H301" s="9">
        <f>INT(SUM(H299:H300))</f>
        <v>325</v>
      </c>
      <c r="I301" s="9"/>
      <c r="J301" s="9">
        <f>INT(SUM(J299:J300))</f>
        <v>5611</v>
      </c>
      <c r="K301" s="9"/>
      <c r="L301" s="9">
        <f>INT(SUM(L299:L300))</f>
        <v>344</v>
      </c>
      <c r="M301" s="150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>
      <c r="A302" s="149" t="s">
        <v>670</v>
      </c>
      <c r="B302" s="199"/>
      <c r="C302" s="11"/>
      <c r="D302" s="199"/>
      <c r="E302" s="9"/>
      <c r="F302" s="9"/>
      <c r="G302" s="9"/>
      <c r="H302" s="9"/>
      <c r="I302" s="9"/>
      <c r="J302" s="9"/>
      <c r="K302" s="9"/>
      <c r="L302" s="9"/>
      <c r="M302" s="150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>
      <c r="A303" s="149" t="s">
        <v>899</v>
      </c>
      <c r="B303" s="199" t="s">
        <v>95</v>
      </c>
      <c r="C303" s="122">
        <v>108</v>
      </c>
      <c r="D303" s="199" t="s">
        <v>138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150" t="s">
        <v>0</v>
      </c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>
      <c r="A304" s="149" t="s">
        <v>272</v>
      </c>
      <c r="B304" s="199" t="s">
        <v>0</v>
      </c>
      <c r="C304" s="11">
        <v>4.4000000000000004</v>
      </c>
      <c r="D304" s="199" t="s">
        <v>277</v>
      </c>
      <c r="E304" s="9">
        <v>0</v>
      </c>
      <c r="F304" s="9">
        <v>0</v>
      </c>
      <c r="G304" s="9">
        <v>0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150" t="s">
        <v>0</v>
      </c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>
      <c r="A305" s="149" t="s">
        <v>163</v>
      </c>
      <c r="B305" s="199" t="s">
        <v>0</v>
      </c>
      <c r="C305" s="11">
        <v>3.1</v>
      </c>
      <c r="D305" s="199" t="s">
        <v>100</v>
      </c>
      <c r="E305" s="9">
        <f t="shared" ref="E305:F308" si="49">G305+I305+K305</f>
        <v>224490</v>
      </c>
      <c r="F305" s="9">
        <f t="shared" si="49"/>
        <v>695919</v>
      </c>
      <c r="G305" s="9">
        <v>0</v>
      </c>
      <c r="H305" s="9">
        <f>TRUNC(C305*G305,0)</f>
        <v>0</v>
      </c>
      <c r="I305" s="9">
        <f>VLOOKUP(A305,노임단가!B$3:E$20,3,0)</f>
        <v>224490</v>
      </c>
      <c r="J305" s="9">
        <f>TRUNC(C305*I305,0)</f>
        <v>695919</v>
      </c>
      <c r="K305" s="9">
        <v>0</v>
      </c>
      <c r="L305" s="9">
        <f>TRUNC(C305*K305,0)</f>
        <v>0</v>
      </c>
      <c r="M305" s="150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>
      <c r="A306" s="149" t="s">
        <v>302</v>
      </c>
      <c r="B306" s="199" t="s">
        <v>0</v>
      </c>
      <c r="C306" s="11">
        <v>9.1999999999999993</v>
      </c>
      <c r="D306" s="199" t="s">
        <v>100</v>
      </c>
      <c r="E306" s="9">
        <f t="shared" si="49"/>
        <v>171037</v>
      </c>
      <c r="F306" s="9">
        <f t="shared" si="49"/>
        <v>1573540</v>
      </c>
      <c r="G306" s="9">
        <v>0</v>
      </c>
      <c r="H306" s="9">
        <f>TRUNC(C306*G306,0)</f>
        <v>0</v>
      </c>
      <c r="I306" s="9">
        <f>VLOOKUP(A306,노임단가!B$3:E$20,3,0)</f>
        <v>171037</v>
      </c>
      <c r="J306" s="9">
        <f>TRUNC(C306*I306,0)</f>
        <v>1573540</v>
      </c>
      <c r="K306" s="9">
        <v>0</v>
      </c>
      <c r="L306" s="9">
        <f>TRUNC(C306*K306,0)</f>
        <v>0</v>
      </c>
      <c r="M306" s="150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>
      <c r="A307" s="149" t="s">
        <v>101</v>
      </c>
      <c r="B307" s="199" t="s">
        <v>227</v>
      </c>
      <c r="C307" s="11">
        <v>1</v>
      </c>
      <c r="D307" s="199" t="s">
        <v>242</v>
      </c>
      <c r="E307" s="9">
        <f t="shared" si="49"/>
        <v>141484</v>
      </c>
      <c r="F307" s="9">
        <f t="shared" si="49"/>
        <v>141484</v>
      </c>
      <c r="G307" s="9">
        <f>단가산출_목록!F11</f>
        <v>6466</v>
      </c>
      <c r="H307" s="9">
        <f>TRUNC(C307*G307,0)</f>
        <v>6466</v>
      </c>
      <c r="I307" s="9">
        <f>단가산출_목록!G11</f>
        <v>132800</v>
      </c>
      <c r="J307" s="9">
        <f>TRUNC(C307*I307,0)</f>
        <v>132800</v>
      </c>
      <c r="K307" s="9">
        <f>단가산출_목록!H11</f>
        <v>2218</v>
      </c>
      <c r="L307" s="9">
        <f>TRUNC(C307*K307,0)</f>
        <v>2218</v>
      </c>
      <c r="M307" s="150" t="s">
        <v>557</v>
      </c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>
      <c r="A308" s="149" t="s">
        <v>296</v>
      </c>
      <c r="B308" s="199" t="s">
        <v>216</v>
      </c>
      <c r="C308" s="11">
        <v>5</v>
      </c>
      <c r="D308" s="199" t="s">
        <v>243</v>
      </c>
      <c r="E308" s="9">
        <f t="shared" si="49"/>
        <v>2402259</v>
      </c>
      <c r="F308" s="9">
        <f t="shared" si="49"/>
        <v>120112</v>
      </c>
      <c r="G308" s="9">
        <f>SUM(J303:J307)</f>
        <v>2402259</v>
      </c>
      <c r="H308" s="9">
        <f>TRUNC(C308/100*G308,0)</f>
        <v>120112</v>
      </c>
      <c r="I308" s="9">
        <v>0</v>
      </c>
      <c r="J308" s="9">
        <f>TRUNC(C308/100*I308,0)</f>
        <v>0</v>
      </c>
      <c r="K308" s="9">
        <v>0</v>
      </c>
      <c r="L308" s="9">
        <f>TRUNC(C308/100*K308,0)</f>
        <v>0</v>
      </c>
      <c r="M308" s="150" t="s">
        <v>0</v>
      </c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>
      <c r="A309" s="149" t="s">
        <v>44</v>
      </c>
      <c r="B309" s="199"/>
      <c r="C309" s="11"/>
      <c r="D309" s="199"/>
      <c r="E309" s="9"/>
      <c r="F309" s="9">
        <f>H309+J309+L309</f>
        <v>2531055</v>
      </c>
      <c r="G309" s="9"/>
      <c r="H309" s="9">
        <f>INT(SUM(H303:H308)-(H303+H304))</f>
        <v>126578</v>
      </c>
      <c r="I309" s="9"/>
      <c r="J309" s="9">
        <f>INT(SUM(J303:J308)-(J303+J304))</f>
        <v>2402259</v>
      </c>
      <c r="K309" s="9"/>
      <c r="L309" s="9">
        <f>INT(SUM(L303:L308)-(L303+L304))</f>
        <v>2218</v>
      </c>
      <c r="M309" s="150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>
      <c r="A310" s="149" t="s">
        <v>900</v>
      </c>
      <c r="B310" s="199"/>
      <c r="C310" s="11"/>
      <c r="D310" s="199"/>
      <c r="E310" s="9"/>
      <c r="F310" s="9"/>
      <c r="G310" s="9"/>
      <c r="H310" s="9"/>
      <c r="I310" s="9"/>
      <c r="J310" s="9"/>
      <c r="K310" s="9"/>
      <c r="L310" s="9"/>
      <c r="M310" s="150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>
      <c r="A311" s="149" t="s">
        <v>302</v>
      </c>
      <c r="B311" s="199" t="s">
        <v>0</v>
      </c>
      <c r="C311" s="11">
        <v>3.78</v>
      </c>
      <c r="D311" s="199" t="s">
        <v>100</v>
      </c>
      <c r="E311" s="9">
        <f>G311+I311+K311</f>
        <v>171037</v>
      </c>
      <c r="F311" s="9">
        <f>H311+J311+L311</f>
        <v>646519</v>
      </c>
      <c r="G311" s="9">
        <v>0</v>
      </c>
      <c r="H311" s="9">
        <f>TRUNC(C311*G311,0)</f>
        <v>0</v>
      </c>
      <c r="I311" s="9">
        <f>VLOOKUP(A311,노임단가!B$3:E$20,3,0)</f>
        <v>171037</v>
      </c>
      <c r="J311" s="9">
        <f>TRUNC(C311*I311,0)</f>
        <v>646519</v>
      </c>
      <c r="K311" s="9">
        <v>0</v>
      </c>
      <c r="L311" s="9">
        <f>TRUNC(C311*K311,0)</f>
        <v>0</v>
      </c>
      <c r="M311" s="150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>
      <c r="A312" s="149" t="s">
        <v>44</v>
      </c>
      <c r="B312" s="199"/>
      <c r="C312" s="11"/>
      <c r="D312" s="199"/>
      <c r="E312" s="9"/>
      <c r="F312" s="9">
        <f>H312+J312+L312</f>
        <v>646519</v>
      </c>
      <c r="G312" s="9"/>
      <c r="H312" s="9">
        <f>INT(SUM(H311:H311))</f>
        <v>0</v>
      </c>
      <c r="I312" s="9"/>
      <c r="J312" s="9">
        <f>INT(SUM(J311:J311))</f>
        <v>646519</v>
      </c>
      <c r="K312" s="9"/>
      <c r="L312" s="9">
        <f>INT(SUM(L311:L311))</f>
        <v>0</v>
      </c>
      <c r="M312" s="150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>
      <c r="A313" s="149" t="s">
        <v>671</v>
      </c>
      <c r="B313" s="199"/>
      <c r="C313" s="11"/>
      <c r="D313" s="199"/>
      <c r="E313" s="9"/>
      <c r="F313" s="9"/>
      <c r="G313" s="9"/>
      <c r="H313" s="9"/>
      <c r="I313" s="9"/>
      <c r="J313" s="9"/>
      <c r="K313" s="9"/>
      <c r="L313" s="9"/>
      <c r="M313" s="150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>
      <c r="A314" s="149" t="s">
        <v>14</v>
      </c>
      <c r="B314" s="199" t="s">
        <v>122</v>
      </c>
      <c r="C314" s="11">
        <v>1</v>
      </c>
      <c r="D314" s="199" t="s">
        <v>277</v>
      </c>
      <c r="E314" s="9">
        <f>G314+I314+K314</f>
        <v>1515</v>
      </c>
      <c r="F314" s="9">
        <f>H314+J314+L314</f>
        <v>1515</v>
      </c>
      <c r="G314" s="9">
        <f>단가산출_목록!F7</f>
        <v>269</v>
      </c>
      <c r="H314" s="9">
        <f>TRUNC(C314*G314,0)</f>
        <v>269</v>
      </c>
      <c r="I314" s="9">
        <f>단가산출_목록!G7</f>
        <v>962</v>
      </c>
      <c r="J314" s="9">
        <f>TRUNC(C314*I314,0)</f>
        <v>962</v>
      </c>
      <c r="K314" s="9">
        <f>단가산출_목록!H7</f>
        <v>284</v>
      </c>
      <c r="L314" s="9">
        <f>TRUNC(C314*K314,0)</f>
        <v>284</v>
      </c>
      <c r="M314" s="150" t="s">
        <v>558</v>
      </c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>
      <c r="A315" s="149" t="s">
        <v>44</v>
      </c>
      <c r="B315" s="199"/>
      <c r="C315" s="11"/>
      <c r="D315" s="199"/>
      <c r="E315" s="9"/>
      <c r="F315" s="9">
        <f>H315+J315+L315</f>
        <v>1515</v>
      </c>
      <c r="G315" s="9"/>
      <c r="H315" s="9">
        <f>INT(SUM(H314:H314))</f>
        <v>269</v>
      </c>
      <c r="I315" s="9"/>
      <c r="J315" s="9">
        <f>INT(SUM(J314:J314))</f>
        <v>962</v>
      </c>
      <c r="K315" s="9"/>
      <c r="L315" s="9">
        <f>INT(SUM(L314:L314))</f>
        <v>284</v>
      </c>
      <c r="M315" s="150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>
      <c r="A316" s="149" t="s">
        <v>672</v>
      </c>
      <c r="B316" s="199"/>
      <c r="C316" s="11"/>
      <c r="D316" s="199"/>
      <c r="E316" s="9"/>
      <c r="F316" s="9"/>
      <c r="G316" s="9"/>
      <c r="H316" s="9"/>
      <c r="I316" s="9"/>
      <c r="J316" s="9"/>
      <c r="K316" s="9"/>
      <c r="L316" s="9"/>
      <c r="M316" s="150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>
      <c r="A317" s="149" t="s">
        <v>127</v>
      </c>
      <c r="B317" s="199" t="s">
        <v>241</v>
      </c>
      <c r="C317" s="11">
        <v>1</v>
      </c>
      <c r="D317" s="199" t="s">
        <v>240</v>
      </c>
      <c r="E317" s="9">
        <f t="shared" ref="E317:F320" si="50">G317+I317+K317</f>
        <v>1587</v>
      </c>
      <c r="F317" s="9">
        <f>H317+J317+L317</f>
        <v>1587</v>
      </c>
      <c r="G317" s="9">
        <f>단가산출_목록!F14</f>
        <v>326</v>
      </c>
      <c r="H317" s="9">
        <f>TRUNC(C317*G317,0)</f>
        <v>326</v>
      </c>
      <c r="I317" s="9">
        <f>단가산출_목록!G14</f>
        <v>1195</v>
      </c>
      <c r="J317" s="9">
        <f>TRUNC(C317*I317,0)</f>
        <v>1195</v>
      </c>
      <c r="K317" s="9">
        <f>단가산출_목록!H14</f>
        <v>66</v>
      </c>
      <c r="L317" s="9">
        <f>TRUNC(C317*K317,0)</f>
        <v>66</v>
      </c>
      <c r="M317" s="150" t="s">
        <v>559</v>
      </c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>
      <c r="A318" s="149" t="s">
        <v>689</v>
      </c>
      <c r="B318" s="199" t="s">
        <v>691</v>
      </c>
      <c r="C318" s="120">
        <v>0.2</v>
      </c>
      <c r="D318" s="199" t="s">
        <v>268</v>
      </c>
      <c r="E318" s="9">
        <f t="shared" si="50"/>
        <v>12490</v>
      </c>
      <c r="F318" s="9">
        <f>H318+J318+L318</f>
        <v>2498</v>
      </c>
      <c r="G318" s="9">
        <f>자재단가!I56</f>
        <v>12490</v>
      </c>
      <c r="H318" s="9">
        <f>TRUNC(C318*G318,0)</f>
        <v>2498</v>
      </c>
      <c r="I318" s="9">
        <v>0</v>
      </c>
      <c r="J318" s="9">
        <f>TRUNC(C318*I318,0)</f>
        <v>0</v>
      </c>
      <c r="K318" s="9">
        <v>0</v>
      </c>
      <c r="L318" s="9">
        <f>TRUNC(C318*K318,0)</f>
        <v>0</v>
      </c>
      <c r="M318" s="150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>
      <c r="A319" s="149" t="s">
        <v>690</v>
      </c>
      <c r="B319" s="199" t="s">
        <v>0</v>
      </c>
      <c r="C319" s="11">
        <v>30</v>
      </c>
      <c r="D319" s="199" t="s">
        <v>108</v>
      </c>
      <c r="E319" s="9">
        <f t="shared" si="50"/>
        <v>0</v>
      </c>
      <c r="F319" s="9">
        <f t="shared" si="50"/>
        <v>0</v>
      </c>
      <c r="G319" s="9">
        <v>0</v>
      </c>
      <c r="H319" s="9">
        <f>TRUNC(C319*G319,0)</f>
        <v>0</v>
      </c>
      <c r="I319" s="9">
        <v>0</v>
      </c>
      <c r="J319" s="9">
        <f>TRUNC(C319*I319,0)</f>
        <v>0</v>
      </c>
      <c r="K319" s="9">
        <v>0</v>
      </c>
      <c r="L319" s="9">
        <f>TRUNC(C319*K319,0)</f>
        <v>0</v>
      </c>
      <c r="M319" s="150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>
      <c r="A320" s="149" t="s">
        <v>302</v>
      </c>
      <c r="B320" s="199" t="s">
        <v>0</v>
      </c>
      <c r="C320" s="101">
        <v>8.3999999999999995E-3</v>
      </c>
      <c r="D320" s="199" t="s">
        <v>100</v>
      </c>
      <c r="E320" s="9">
        <f t="shared" si="50"/>
        <v>171037</v>
      </c>
      <c r="F320" s="9">
        <f>H320+J320+L320</f>
        <v>1436</v>
      </c>
      <c r="G320" s="9">
        <v>0</v>
      </c>
      <c r="H320" s="9">
        <f>TRUNC(C320*G320,0)</f>
        <v>0</v>
      </c>
      <c r="I320" s="9">
        <f>VLOOKUP(A320,노임단가!B$3:E$20,3,0)</f>
        <v>171037</v>
      </c>
      <c r="J320" s="9">
        <f>TRUNC(C320*I320,0)</f>
        <v>1436</v>
      </c>
      <c r="K320" s="9">
        <v>0</v>
      </c>
      <c r="L320" s="9">
        <f>TRUNC(C320*K320,0)</f>
        <v>0</v>
      </c>
      <c r="M320" s="150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>
      <c r="A321" s="149" t="s">
        <v>44</v>
      </c>
      <c r="B321" s="199"/>
      <c r="C321" s="11"/>
      <c r="D321" s="199"/>
      <c r="E321" s="9"/>
      <c r="F321" s="9">
        <f>H321+J321+L321</f>
        <v>5521</v>
      </c>
      <c r="G321" s="9"/>
      <c r="H321" s="9">
        <f>INT(SUM(H317:H320))</f>
        <v>2824</v>
      </c>
      <c r="I321" s="9"/>
      <c r="J321" s="9">
        <f>INT(SUM(J317:J320))</f>
        <v>2631</v>
      </c>
      <c r="K321" s="9"/>
      <c r="L321" s="9">
        <f>INT(SUM(L317:L320))</f>
        <v>66</v>
      </c>
      <c r="M321" s="150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>
      <c r="A322" s="149" t="s">
        <v>673</v>
      </c>
      <c r="B322" s="199"/>
      <c r="C322" s="11"/>
      <c r="D322" s="199"/>
      <c r="E322" s="9"/>
      <c r="F322" s="9"/>
      <c r="G322" s="9"/>
      <c r="H322" s="9"/>
      <c r="I322" s="9"/>
      <c r="J322" s="9"/>
      <c r="K322" s="9"/>
      <c r="L322" s="9"/>
      <c r="M322" s="150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>
      <c r="A323" s="149" t="s">
        <v>291</v>
      </c>
      <c r="B323" s="199" t="s">
        <v>76</v>
      </c>
      <c r="C323" s="11">
        <v>1</v>
      </c>
      <c r="D323" s="199" t="s">
        <v>277</v>
      </c>
      <c r="E323" s="9">
        <f>G323+I323+K323</f>
        <v>42943</v>
      </c>
      <c r="F323" s="9">
        <f>H323+J323+L323</f>
        <v>42943</v>
      </c>
      <c r="G323" s="9">
        <f>단가산출_목록!F18</f>
        <v>6299</v>
      </c>
      <c r="H323" s="9">
        <f>TRUNC(C323*G323,0)</f>
        <v>6299</v>
      </c>
      <c r="I323" s="9">
        <f>단가산출_목록!G18</f>
        <v>28501</v>
      </c>
      <c r="J323" s="9">
        <f>TRUNC(C323*I323,0)</f>
        <v>28501</v>
      </c>
      <c r="K323" s="9">
        <f>단가산출_목록!H18</f>
        <v>8143</v>
      </c>
      <c r="L323" s="9">
        <f>TRUNC(C323*K323,0)</f>
        <v>8143</v>
      </c>
      <c r="M323" s="150" t="s">
        <v>560</v>
      </c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>
      <c r="A324" s="149" t="s">
        <v>44</v>
      </c>
      <c r="B324" s="199"/>
      <c r="C324" s="11"/>
      <c r="D324" s="199"/>
      <c r="E324" s="9"/>
      <c r="F324" s="9">
        <f>H324+J324+L324</f>
        <v>42943</v>
      </c>
      <c r="G324" s="9"/>
      <c r="H324" s="9">
        <f>INT(SUM(H323:H323))</f>
        <v>6299</v>
      </c>
      <c r="I324" s="9"/>
      <c r="J324" s="9">
        <f>INT(SUM(J323:J323))</f>
        <v>28501</v>
      </c>
      <c r="K324" s="9"/>
      <c r="L324" s="9">
        <f>INT(SUM(L323:L323))</f>
        <v>8143</v>
      </c>
      <c r="M324" s="150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>
      <c r="A325" s="149" t="s">
        <v>674</v>
      </c>
      <c r="B325" s="199"/>
      <c r="C325" s="11"/>
      <c r="D325" s="199"/>
      <c r="E325" s="9"/>
      <c r="F325" s="9"/>
      <c r="G325" s="9"/>
      <c r="H325" s="9"/>
      <c r="I325" s="9"/>
      <c r="J325" s="9"/>
      <c r="K325" s="9"/>
      <c r="L325" s="9"/>
      <c r="M325" s="150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>
      <c r="A326" s="149" t="s">
        <v>128</v>
      </c>
      <c r="B326" s="199" t="s">
        <v>186</v>
      </c>
      <c r="C326" s="11">
        <v>1</v>
      </c>
      <c r="D326" s="199" t="s">
        <v>242</v>
      </c>
      <c r="E326" s="9">
        <f t="shared" ref="E326:E328" si="51">G326+I326+K326</f>
        <v>100201</v>
      </c>
      <c r="F326" s="9">
        <f>H326+J326+L326</f>
        <v>100201</v>
      </c>
      <c r="G326" s="9">
        <f>단가산출_목록!F13</f>
        <v>4849</v>
      </c>
      <c r="H326" s="9">
        <f>TRUNC(C326*G326,0)</f>
        <v>4849</v>
      </c>
      <c r="I326" s="9">
        <f>단가산출_목록!G13</f>
        <v>90225</v>
      </c>
      <c r="J326" s="9">
        <f>TRUNC(C326*I326,0)</f>
        <v>90225</v>
      </c>
      <c r="K326" s="9">
        <f>단가산출_목록!H13</f>
        <v>5127</v>
      </c>
      <c r="L326" s="9">
        <f>TRUNC(C326*K326,0)</f>
        <v>5127</v>
      </c>
      <c r="M326" s="150" t="s">
        <v>561</v>
      </c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>
      <c r="A327" s="149" t="s">
        <v>206</v>
      </c>
      <c r="B327" s="199" t="s">
        <v>263</v>
      </c>
      <c r="C327" s="11">
        <v>1</v>
      </c>
      <c r="D327" s="199" t="s">
        <v>242</v>
      </c>
      <c r="E327" s="9">
        <f t="shared" si="51"/>
        <v>171037</v>
      </c>
      <c r="F327" s="9">
        <f>H327+J327+L327</f>
        <v>171037</v>
      </c>
      <c r="G327" s="9">
        <f>단가산출_목록!F9</f>
        <v>0</v>
      </c>
      <c r="H327" s="9">
        <f>TRUNC(C327*G327,0)</f>
        <v>0</v>
      </c>
      <c r="I327" s="9">
        <f>단가산출_목록!G9</f>
        <v>171037</v>
      </c>
      <c r="J327" s="9">
        <f>TRUNC(C327*I327,0)</f>
        <v>171037</v>
      </c>
      <c r="K327" s="9">
        <f>단가산출_목록!H9</f>
        <v>0</v>
      </c>
      <c r="L327" s="9">
        <f>TRUNC(C327*K327,0)</f>
        <v>0</v>
      </c>
      <c r="M327" s="150" t="s">
        <v>562</v>
      </c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>
      <c r="A328" s="149" t="s">
        <v>180</v>
      </c>
      <c r="B328" s="199" t="s">
        <v>148</v>
      </c>
      <c r="C328" s="11">
        <v>1</v>
      </c>
      <c r="D328" s="199" t="s">
        <v>242</v>
      </c>
      <c r="E328" s="9">
        <f t="shared" si="51"/>
        <v>117459</v>
      </c>
      <c r="F328" s="9">
        <f>H328+J328+L328</f>
        <v>117459</v>
      </c>
      <c r="G328" s="9">
        <f>단가산출_목록!F10</f>
        <v>9580</v>
      </c>
      <c r="H328" s="9">
        <f>TRUNC(C328*G328,0)</f>
        <v>9580</v>
      </c>
      <c r="I328" s="9">
        <f>단가산출_목록!G10</f>
        <v>102445</v>
      </c>
      <c r="J328" s="9">
        <f>TRUNC(C328*I328,0)</f>
        <v>102445</v>
      </c>
      <c r="K328" s="9">
        <f>단가산출_목록!H10</f>
        <v>5434</v>
      </c>
      <c r="L328" s="9">
        <f>TRUNC(C328*K328,0)</f>
        <v>5434</v>
      </c>
      <c r="M328" s="150" t="s">
        <v>563</v>
      </c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>
      <c r="A329" s="149" t="s">
        <v>44</v>
      </c>
      <c r="B329" s="199"/>
      <c r="C329" s="11"/>
      <c r="D329" s="199"/>
      <c r="E329" s="9"/>
      <c r="F329" s="9">
        <f>H329+J329+L329</f>
        <v>388697</v>
      </c>
      <c r="G329" s="9"/>
      <c r="H329" s="9">
        <f>INT(SUM(H326:H328))</f>
        <v>14429</v>
      </c>
      <c r="I329" s="9"/>
      <c r="J329" s="9">
        <f>INT(SUM(J326:J328))</f>
        <v>363707</v>
      </c>
      <c r="K329" s="9"/>
      <c r="L329" s="9">
        <f>INT(SUM(L326:L328))</f>
        <v>10561</v>
      </c>
      <c r="M329" s="150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>
      <c r="A330" s="149" t="s">
        <v>675</v>
      </c>
      <c r="B330" s="199"/>
      <c r="C330" s="11"/>
      <c r="D330" s="199"/>
      <c r="E330" s="9"/>
      <c r="F330" s="9"/>
      <c r="G330" s="9"/>
      <c r="H330" s="9"/>
      <c r="I330" s="9"/>
      <c r="J330" s="9"/>
      <c r="K330" s="9"/>
      <c r="L330" s="9"/>
      <c r="M330" s="150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>
      <c r="A331" s="149" t="s">
        <v>253</v>
      </c>
      <c r="B331" s="199" t="s">
        <v>68</v>
      </c>
      <c r="C331" s="11">
        <v>1</v>
      </c>
      <c r="D331" s="199" t="s">
        <v>277</v>
      </c>
      <c r="E331" s="9">
        <f>G331+I331+K331</f>
        <v>59032</v>
      </c>
      <c r="F331" s="9">
        <f>H331+J331+L331</f>
        <v>59032</v>
      </c>
      <c r="G331" s="9">
        <f>단가산출_목록!F17</f>
        <v>10963</v>
      </c>
      <c r="H331" s="9">
        <f>TRUNC(C331*G331,0)</f>
        <v>10963</v>
      </c>
      <c r="I331" s="9">
        <f>단가산출_목록!G17</f>
        <v>40560</v>
      </c>
      <c r="J331" s="9">
        <f>TRUNC(C331*I331,0)</f>
        <v>40560</v>
      </c>
      <c r="K331" s="9">
        <f>단가산출_목록!H17</f>
        <v>7509</v>
      </c>
      <c r="L331" s="9">
        <f>TRUNC(C331*K331,0)</f>
        <v>7509</v>
      </c>
      <c r="M331" s="150" t="s">
        <v>564</v>
      </c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>
      <c r="A332" s="149" t="s">
        <v>44</v>
      </c>
      <c r="B332" s="199"/>
      <c r="C332" s="11"/>
      <c r="D332" s="199"/>
      <c r="E332" s="9"/>
      <c r="F332" s="9">
        <f>H332+J332+L332</f>
        <v>59032</v>
      </c>
      <c r="G332" s="9"/>
      <c r="H332" s="9">
        <f>INT(SUM(H331:H331))</f>
        <v>10963</v>
      </c>
      <c r="I332" s="9"/>
      <c r="J332" s="9">
        <f>INT(SUM(J331:J331))</f>
        <v>40560</v>
      </c>
      <c r="K332" s="9"/>
      <c r="L332" s="9">
        <f>INT(SUM(L331:L331))</f>
        <v>7509</v>
      </c>
      <c r="M332" s="150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>
      <c r="A333" s="149" t="s">
        <v>676</v>
      </c>
      <c r="B333" s="199"/>
      <c r="C333" s="11"/>
      <c r="D333" s="199"/>
      <c r="E333" s="9"/>
      <c r="F333" s="9"/>
      <c r="G333" s="9"/>
      <c r="H333" s="9"/>
      <c r="I333" s="9"/>
      <c r="J333" s="9"/>
      <c r="K333" s="9"/>
      <c r="L333" s="9"/>
      <c r="M333" s="150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>
      <c r="A334" s="149" t="s">
        <v>692</v>
      </c>
      <c r="B334" s="199" t="s">
        <v>166</v>
      </c>
      <c r="C334" s="11">
        <v>0.1</v>
      </c>
      <c r="D334" s="199" t="s">
        <v>277</v>
      </c>
      <c r="E334" s="9">
        <f>G334+I334+K334</f>
        <v>59032</v>
      </c>
      <c r="F334" s="9">
        <f>H334+J334+L334</f>
        <v>5902</v>
      </c>
      <c r="G334" s="9">
        <f>H339</f>
        <v>10963</v>
      </c>
      <c r="H334" s="9">
        <f>TRUNC(C334*G334,0)</f>
        <v>1096</v>
      </c>
      <c r="I334" s="9">
        <f>J339</f>
        <v>40560</v>
      </c>
      <c r="J334" s="9">
        <f>TRUNC(C334*I334,0)</f>
        <v>4056</v>
      </c>
      <c r="K334" s="9">
        <f>L339</f>
        <v>7509</v>
      </c>
      <c r="L334" s="9">
        <f>TRUNC(C334*K334,0)</f>
        <v>750</v>
      </c>
      <c r="M334" s="150" t="str">
        <f>일위대가_목록!K78</f>
        <v>제   74호표</v>
      </c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>
      <c r="A335" s="149" t="s">
        <v>693</v>
      </c>
      <c r="B335" s="199" t="s">
        <v>317</v>
      </c>
      <c r="C335" s="11">
        <v>0.9</v>
      </c>
      <c r="D335" s="199" t="s">
        <v>277</v>
      </c>
      <c r="E335" s="9">
        <f>G335+I335+K335</f>
        <v>59032</v>
      </c>
      <c r="F335" s="9">
        <f>H335+J335+L335</f>
        <v>53128</v>
      </c>
      <c r="G335" s="9">
        <f>H332</f>
        <v>10963</v>
      </c>
      <c r="H335" s="9">
        <f>TRUNC(C335*G335,0)</f>
        <v>9866</v>
      </c>
      <c r="I335" s="9">
        <f>J332</f>
        <v>40560</v>
      </c>
      <c r="J335" s="9">
        <f>TRUNC(C335*I335,0)</f>
        <v>36504</v>
      </c>
      <c r="K335" s="9">
        <f>L332</f>
        <v>7509</v>
      </c>
      <c r="L335" s="9">
        <f>TRUNC(C335*K335,0)</f>
        <v>6758</v>
      </c>
      <c r="M335" s="150" t="str">
        <f>일위대가_목록!K76</f>
        <v>제   72호표</v>
      </c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>
      <c r="A336" s="149" t="s">
        <v>44</v>
      </c>
      <c r="B336" s="199"/>
      <c r="C336" s="11"/>
      <c r="D336" s="199"/>
      <c r="E336" s="9"/>
      <c r="F336" s="9">
        <f>H336+J336+L336</f>
        <v>59030</v>
      </c>
      <c r="G336" s="9"/>
      <c r="H336" s="9">
        <f>INT(SUM(H334:H335))</f>
        <v>10962</v>
      </c>
      <c r="I336" s="9"/>
      <c r="J336" s="9">
        <f>INT(SUM(J334:J335))</f>
        <v>40560</v>
      </c>
      <c r="K336" s="9"/>
      <c r="L336" s="9">
        <f>INT(SUM(L334:L335))</f>
        <v>7508</v>
      </c>
      <c r="M336" s="150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>
      <c r="A337" s="149" t="s">
        <v>677</v>
      </c>
      <c r="B337" s="199"/>
      <c r="C337" s="11"/>
      <c r="D337" s="199"/>
      <c r="E337" s="9"/>
      <c r="F337" s="9"/>
      <c r="G337" s="9"/>
      <c r="H337" s="9"/>
      <c r="I337" s="9"/>
      <c r="J337" s="9"/>
      <c r="K337" s="9"/>
      <c r="L337" s="9"/>
      <c r="M337" s="150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>
      <c r="A338" s="149" t="s">
        <v>104</v>
      </c>
      <c r="B338" s="199" t="s">
        <v>34</v>
      </c>
      <c r="C338" s="11">
        <v>1</v>
      </c>
      <c r="D338" s="199" t="s">
        <v>277</v>
      </c>
      <c r="E338" s="9">
        <f>G338+I338+K338</f>
        <v>59032</v>
      </c>
      <c r="F338" s="9">
        <f>H338+J338+L338</f>
        <v>59032</v>
      </c>
      <c r="G338" s="9">
        <f>단가산출_목록!F17</f>
        <v>10963</v>
      </c>
      <c r="H338" s="9">
        <f>TRUNC(C338*G338,0)</f>
        <v>10963</v>
      </c>
      <c r="I338" s="9">
        <f>단가산출_목록!G17</f>
        <v>40560</v>
      </c>
      <c r="J338" s="9">
        <f>TRUNC(C338*I338,0)</f>
        <v>40560</v>
      </c>
      <c r="K338" s="9">
        <f>단가산출_목록!H17</f>
        <v>7509</v>
      </c>
      <c r="L338" s="9">
        <f>TRUNC(C338*K338,0)</f>
        <v>7509</v>
      </c>
      <c r="M338" s="150" t="s">
        <v>565</v>
      </c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>
      <c r="A339" s="149" t="s">
        <v>44</v>
      </c>
      <c r="B339" s="199"/>
      <c r="C339" s="11"/>
      <c r="D339" s="199"/>
      <c r="E339" s="9"/>
      <c r="F339" s="9">
        <f>H339+J339+L339</f>
        <v>59032</v>
      </c>
      <c r="G339" s="9"/>
      <c r="H339" s="9">
        <f>INT(SUM(H338:H338))</f>
        <v>10963</v>
      </c>
      <c r="I339" s="9"/>
      <c r="J339" s="9">
        <f>INT(SUM(J338:J338))</f>
        <v>40560</v>
      </c>
      <c r="K339" s="9"/>
      <c r="L339" s="9">
        <f>INT(SUM(L338:L338))</f>
        <v>7509</v>
      </c>
      <c r="M339" s="150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>
      <c r="A340" s="149" t="s">
        <v>678</v>
      </c>
      <c r="B340" s="199"/>
      <c r="C340" s="11"/>
      <c r="D340" s="199"/>
      <c r="E340" s="9"/>
      <c r="F340" s="9"/>
      <c r="G340" s="9"/>
      <c r="H340" s="9"/>
      <c r="I340" s="9"/>
      <c r="J340" s="9"/>
      <c r="K340" s="9"/>
      <c r="L340" s="9"/>
      <c r="M340" s="150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>
      <c r="A341" s="149" t="s">
        <v>320</v>
      </c>
      <c r="B341" s="199" t="s">
        <v>218</v>
      </c>
      <c r="C341" s="11">
        <v>1</v>
      </c>
      <c r="D341" s="199" t="s">
        <v>279</v>
      </c>
      <c r="E341" s="9">
        <f t="shared" ref="E341:F343" si="52">G341+I341+K341</f>
        <v>33792</v>
      </c>
      <c r="F341" s="9">
        <f t="shared" si="52"/>
        <v>33792</v>
      </c>
      <c r="G341" s="9">
        <v>0</v>
      </c>
      <c r="H341" s="9">
        <f>TRUNC(C341/100*G341,0)</f>
        <v>0</v>
      </c>
      <c r="I341" s="9">
        <f>J351</f>
        <v>33458</v>
      </c>
      <c r="J341" s="9">
        <f>TRUNC(C341*I341,0)</f>
        <v>33458</v>
      </c>
      <c r="K341" s="9">
        <f>L351</f>
        <v>334</v>
      </c>
      <c r="L341" s="9">
        <f>TRUNC(C341*K341,0)</f>
        <v>334</v>
      </c>
      <c r="M341" s="150" t="str">
        <f>일위대가_목록!K79</f>
        <v>제   75호표</v>
      </c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>
      <c r="A342" s="149" t="s">
        <v>320</v>
      </c>
      <c r="B342" s="199" t="s">
        <v>84</v>
      </c>
      <c r="C342" s="12">
        <v>0.32700000000000001</v>
      </c>
      <c r="D342" s="199" t="s">
        <v>279</v>
      </c>
      <c r="E342" s="9">
        <f t="shared" si="52"/>
        <v>57390</v>
      </c>
      <c r="F342" s="9">
        <f t="shared" si="52"/>
        <v>18766</v>
      </c>
      <c r="G342" s="9">
        <f>H351</f>
        <v>57390</v>
      </c>
      <c r="H342" s="9">
        <f>TRUNC(C342*G342,0)</f>
        <v>18766</v>
      </c>
      <c r="I342" s="9">
        <v>0</v>
      </c>
      <c r="J342" s="9">
        <f>TRUNC(C342/100*I342,0)</f>
        <v>0</v>
      </c>
      <c r="K342" s="9">
        <v>0</v>
      </c>
      <c r="L342" s="9">
        <f>TRUNC(C342/100*K342,0)</f>
        <v>0</v>
      </c>
      <c r="M342" s="150" t="str">
        <f>일위대가_목록!K79</f>
        <v>제   75호표</v>
      </c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>
      <c r="A343" s="149" t="s">
        <v>718</v>
      </c>
      <c r="B343" s="199" t="s">
        <v>719</v>
      </c>
      <c r="C343" s="12">
        <v>11</v>
      </c>
      <c r="D343" s="199" t="s">
        <v>720</v>
      </c>
      <c r="E343" s="9">
        <f t="shared" si="52"/>
        <v>18766</v>
      </c>
      <c r="F343" s="9">
        <f t="shared" si="52"/>
        <v>2064</v>
      </c>
      <c r="G343" s="9">
        <f>H342</f>
        <v>18766</v>
      </c>
      <c r="H343" s="9">
        <f>TRUNC(C343/100*G343,0)</f>
        <v>2064</v>
      </c>
      <c r="I343" s="9">
        <v>0</v>
      </c>
      <c r="J343" s="9">
        <f>TRUNC(C343/100*I343,0)</f>
        <v>0</v>
      </c>
      <c r="K343" s="9"/>
      <c r="L343" s="9">
        <f>TRUNC(C343/100*K343,0)</f>
        <v>0</v>
      </c>
      <c r="M343" s="150" t="str">
        <f>일위대가_목록!K80</f>
        <v>제   76호표</v>
      </c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>
      <c r="A344" s="149" t="s">
        <v>44</v>
      </c>
      <c r="B344" s="199"/>
      <c r="C344" s="11"/>
      <c r="D344" s="199"/>
      <c r="E344" s="9"/>
      <c r="F344" s="9">
        <f>H344+J344+L344</f>
        <v>54622</v>
      </c>
      <c r="G344" s="9"/>
      <c r="H344" s="9">
        <f>INT(SUM(H341:H343))</f>
        <v>20830</v>
      </c>
      <c r="I344" s="9"/>
      <c r="J344" s="9">
        <f>INT(SUM(J341:J343))</f>
        <v>33458</v>
      </c>
      <c r="K344" s="9"/>
      <c r="L344" s="9">
        <f>INT(SUM(L341:L343))</f>
        <v>334</v>
      </c>
      <c r="M344" s="150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>
      <c r="A345" s="149" t="s">
        <v>679</v>
      </c>
      <c r="B345" s="199"/>
      <c r="C345" s="11"/>
      <c r="D345" s="199"/>
      <c r="E345" s="9"/>
      <c r="F345" s="9"/>
      <c r="G345" s="9"/>
      <c r="H345" s="9"/>
      <c r="I345" s="9"/>
      <c r="J345" s="9"/>
      <c r="K345" s="9"/>
      <c r="L345" s="9"/>
      <c r="M345" s="150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>
      <c r="A346" s="149" t="s">
        <v>207</v>
      </c>
      <c r="B346" s="199" t="s">
        <v>198</v>
      </c>
      <c r="C346" s="11">
        <v>1.03</v>
      </c>
      <c r="D346" s="199" t="s">
        <v>279</v>
      </c>
      <c r="E346" s="9">
        <f t="shared" ref="E346:F349" si="53">G346+I346+K346</f>
        <v>34400</v>
      </c>
      <c r="F346" s="9">
        <f t="shared" si="53"/>
        <v>35432</v>
      </c>
      <c r="G346" s="9">
        <f>자재단가!I8</f>
        <v>34400</v>
      </c>
      <c r="H346" s="9">
        <f>TRUNC(C346*G346,0)</f>
        <v>35432</v>
      </c>
      <c r="I346" s="9">
        <v>0</v>
      </c>
      <c r="J346" s="9">
        <f t="shared" ref="J346:J347" si="54">TRUNC(C346*I346,0)</f>
        <v>0</v>
      </c>
      <c r="K346" s="9">
        <v>0</v>
      </c>
      <c r="L346" s="9">
        <f t="shared" ref="L346:L349" si="55">TRUNC(C346*K346,0)</f>
        <v>0</v>
      </c>
      <c r="M346" s="150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>
      <c r="A347" s="149" t="s">
        <v>45</v>
      </c>
      <c r="B347" s="199" t="s">
        <v>54</v>
      </c>
      <c r="C347" s="12">
        <v>3.7999999999999999E-2</v>
      </c>
      <c r="D347" s="199" t="s">
        <v>277</v>
      </c>
      <c r="E347" s="9">
        <f t="shared" si="53"/>
        <v>577844</v>
      </c>
      <c r="F347" s="9">
        <f t="shared" si="53"/>
        <v>21958</v>
      </c>
      <c r="G347" s="9">
        <f>자재단가!I9</f>
        <v>577844</v>
      </c>
      <c r="H347" s="9">
        <f>TRUNC(C347*G347,0)</f>
        <v>21958</v>
      </c>
      <c r="I347" s="9">
        <v>0</v>
      </c>
      <c r="J347" s="9">
        <f t="shared" si="54"/>
        <v>0</v>
      </c>
      <c r="K347" s="9">
        <v>0</v>
      </c>
      <c r="L347" s="9">
        <f t="shared" si="55"/>
        <v>0</v>
      </c>
      <c r="M347" s="150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>
      <c r="A348" s="149" t="s">
        <v>187</v>
      </c>
      <c r="B348" s="199" t="s">
        <v>0</v>
      </c>
      <c r="C348" s="11">
        <v>0.11</v>
      </c>
      <c r="D348" s="199" t="s">
        <v>100</v>
      </c>
      <c r="E348" s="9">
        <f t="shared" si="53"/>
        <v>273074</v>
      </c>
      <c r="F348" s="9">
        <f>H348+J348+L348</f>
        <v>30038</v>
      </c>
      <c r="G348" s="9">
        <v>0</v>
      </c>
      <c r="H348" s="9">
        <f t="shared" ref="H348:H349" si="56">TRUNC(C348*G348,0)</f>
        <v>0</v>
      </c>
      <c r="I348" s="9">
        <f>VLOOKUP(A348,노임단가!B$3:E$20,3,0)</f>
        <v>273074</v>
      </c>
      <c r="J348" s="9">
        <f>TRUNC(C348*I348,0)</f>
        <v>30038</v>
      </c>
      <c r="K348" s="9">
        <v>0</v>
      </c>
      <c r="L348" s="9">
        <f t="shared" si="55"/>
        <v>0</v>
      </c>
      <c r="M348" s="150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>
      <c r="A349" s="149" t="s">
        <v>302</v>
      </c>
      <c r="B349" s="199" t="s">
        <v>0</v>
      </c>
      <c r="C349" s="11">
        <v>0.02</v>
      </c>
      <c r="D349" s="199" t="s">
        <v>100</v>
      </c>
      <c r="E349" s="9">
        <f t="shared" si="53"/>
        <v>171037</v>
      </c>
      <c r="F349" s="9">
        <f>H349+J349+L349</f>
        <v>3420</v>
      </c>
      <c r="G349" s="9">
        <v>0</v>
      </c>
      <c r="H349" s="9">
        <f t="shared" si="56"/>
        <v>0</v>
      </c>
      <c r="I349" s="9">
        <f>VLOOKUP(A349,노임단가!B$3:E$20,3,0)</f>
        <v>171037</v>
      </c>
      <c r="J349" s="9">
        <f>TRUNC(C349*I349,0)</f>
        <v>3420</v>
      </c>
      <c r="K349" s="9">
        <v>0</v>
      </c>
      <c r="L349" s="9">
        <f t="shared" si="55"/>
        <v>0</v>
      </c>
      <c r="M349" s="150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>
      <c r="A350" s="149" t="s">
        <v>721</v>
      </c>
      <c r="B350" s="199" t="s">
        <v>722</v>
      </c>
      <c r="C350" s="11">
        <v>1</v>
      </c>
      <c r="D350" s="199" t="s">
        <v>720</v>
      </c>
      <c r="E350" s="9">
        <f t="shared" ref="E350" si="57">G350+I350+K350</f>
        <v>33458</v>
      </c>
      <c r="F350" s="9">
        <f>H350+J350+L350</f>
        <v>334</v>
      </c>
      <c r="G350" s="9">
        <v>0</v>
      </c>
      <c r="H350" s="9">
        <f t="shared" ref="H350" si="58">TRUNC(C350*G350,0)</f>
        <v>0</v>
      </c>
      <c r="I350" s="9"/>
      <c r="J350" s="9">
        <f t="shared" ref="J350" si="59">TRUNC(C350*I350,0)</f>
        <v>0</v>
      </c>
      <c r="K350" s="9">
        <f>SUM(J348:J349)</f>
        <v>33458</v>
      </c>
      <c r="L350" s="9">
        <f>TRUNC(C350/100*K350,0)</f>
        <v>334</v>
      </c>
      <c r="M350" s="150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>
      <c r="A351" s="149" t="s">
        <v>44</v>
      </c>
      <c r="B351" s="199"/>
      <c r="C351" s="11"/>
      <c r="D351" s="199"/>
      <c r="E351" s="9"/>
      <c r="F351" s="9">
        <f>H351+J351+L351</f>
        <v>91182</v>
      </c>
      <c r="G351" s="9"/>
      <c r="H351" s="9">
        <f>INT(SUM(H346:H349))</f>
        <v>57390</v>
      </c>
      <c r="I351" s="9"/>
      <c r="J351" s="9">
        <f>INT(SUM(J346:J349))</f>
        <v>33458</v>
      </c>
      <c r="K351" s="9"/>
      <c r="L351" s="9">
        <f>INT(SUM(L346:L350))</f>
        <v>334</v>
      </c>
      <c r="M351" s="150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>
      <c r="A352" s="149" t="s">
        <v>680</v>
      </c>
      <c r="B352" s="199"/>
      <c r="C352" s="11"/>
      <c r="D352" s="199"/>
      <c r="E352" s="9"/>
      <c r="F352" s="9"/>
      <c r="G352" s="9"/>
      <c r="H352" s="9"/>
      <c r="I352" s="9"/>
      <c r="J352" s="9"/>
      <c r="K352" s="9"/>
      <c r="L352" s="9"/>
      <c r="M352" s="150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>
      <c r="A353" s="149" t="s">
        <v>302</v>
      </c>
      <c r="B353" s="199" t="s">
        <v>0</v>
      </c>
      <c r="C353" s="11">
        <v>0.1</v>
      </c>
      <c r="D353" s="199" t="s">
        <v>100</v>
      </c>
      <c r="E353" s="9">
        <f>G353+I353+K353</f>
        <v>171037</v>
      </c>
      <c r="F353" s="9">
        <f>H353+J353+L353</f>
        <v>17103</v>
      </c>
      <c r="G353" s="9">
        <v>0</v>
      </c>
      <c r="H353" s="9">
        <f>TRUNC(C353*G353,0)</f>
        <v>0</v>
      </c>
      <c r="I353" s="9">
        <f>VLOOKUP(A353,노임단가!B$3:E$20,3,0)</f>
        <v>171037</v>
      </c>
      <c r="J353" s="9">
        <f>TRUNC(C353*I353,0)</f>
        <v>17103</v>
      </c>
      <c r="K353" s="9">
        <v>0</v>
      </c>
      <c r="L353" s="9">
        <f>TRUNC(C353*K353,0)</f>
        <v>0</v>
      </c>
      <c r="M353" s="150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>
      <c r="A354" s="149" t="s">
        <v>44</v>
      </c>
      <c r="B354" s="199"/>
      <c r="C354" s="11"/>
      <c r="D354" s="199"/>
      <c r="E354" s="9"/>
      <c r="F354" s="9">
        <f>H354+J354+L354</f>
        <v>17103</v>
      </c>
      <c r="G354" s="9"/>
      <c r="H354" s="9">
        <f>INT(SUM(H353:H353))</f>
        <v>0</v>
      </c>
      <c r="I354" s="9"/>
      <c r="J354" s="9">
        <f>INT(SUM(J353:J353))</f>
        <v>17103</v>
      </c>
      <c r="K354" s="9"/>
      <c r="L354" s="9">
        <f>INT(SUM(L353:L353))</f>
        <v>0</v>
      </c>
      <c r="M354" s="150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>
      <c r="A355" s="149" t="s">
        <v>681</v>
      </c>
      <c r="B355" s="199"/>
      <c r="C355" s="11"/>
      <c r="D355" s="199"/>
      <c r="E355" s="9"/>
      <c r="F355" s="9"/>
      <c r="G355" s="9"/>
      <c r="H355" s="9"/>
      <c r="I355" s="9"/>
      <c r="J355" s="9"/>
      <c r="K355" s="9"/>
      <c r="L355" s="9"/>
      <c r="M355" s="150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>
      <c r="A356" s="149" t="s">
        <v>196</v>
      </c>
      <c r="B356" s="199" t="s">
        <v>16</v>
      </c>
      <c r="C356" s="11">
        <v>0.1</v>
      </c>
      <c r="D356" s="199" t="s">
        <v>277</v>
      </c>
      <c r="E356" s="9">
        <f>G356+I356+K356</f>
        <v>171037</v>
      </c>
      <c r="F356" s="9">
        <f>H356+J356+L356</f>
        <v>17103</v>
      </c>
      <c r="G356" s="9">
        <v>0</v>
      </c>
      <c r="H356" s="9">
        <f>TRUNC(C356*G356,0)</f>
        <v>0</v>
      </c>
      <c r="I356" s="9">
        <f>노임단가!H10</f>
        <v>171037</v>
      </c>
      <c r="J356" s="9">
        <f>TRUNC(C356*I356,0)</f>
        <v>17103</v>
      </c>
      <c r="K356" s="9">
        <v>0</v>
      </c>
      <c r="L356" s="9">
        <f>TRUNC(C356*K356,0)</f>
        <v>0</v>
      </c>
      <c r="M356" s="150" t="str">
        <f>일위대가_목록!K81</f>
        <v>제   77호표</v>
      </c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>
      <c r="A357" s="149" t="s">
        <v>316</v>
      </c>
      <c r="B357" s="199" t="s">
        <v>122</v>
      </c>
      <c r="C357" s="11">
        <v>0.9</v>
      </c>
      <c r="D357" s="199" t="s">
        <v>277</v>
      </c>
      <c r="E357" s="9">
        <f>G357+I357+K357</f>
        <v>1515</v>
      </c>
      <c r="F357" s="9">
        <f>H357+J357+L357</f>
        <v>1362</v>
      </c>
      <c r="G357" s="9">
        <f>단가산출_목록!F8</f>
        <v>269</v>
      </c>
      <c r="H357" s="9">
        <f>TRUNC(C357*G357,0)</f>
        <v>242</v>
      </c>
      <c r="I357" s="9">
        <f>단가산출_목록!G8</f>
        <v>962</v>
      </c>
      <c r="J357" s="9">
        <f>TRUNC(C357*I357,0)</f>
        <v>865</v>
      </c>
      <c r="K357" s="9">
        <f>단가산출_목록!H8</f>
        <v>284</v>
      </c>
      <c r="L357" s="9">
        <f>TRUNC(C357*K357,0)</f>
        <v>255</v>
      </c>
      <c r="M357" s="150" t="s">
        <v>566</v>
      </c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>
      <c r="A358" s="149" t="s">
        <v>44</v>
      </c>
      <c r="B358" s="199"/>
      <c r="C358" s="11"/>
      <c r="D358" s="199"/>
      <c r="E358" s="9"/>
      <c r="F358" s="9">
        <f>H358+J358+L358</f>
        <v>18465</v>
      </c>
      <c r="G358" s="9"/>
      <c r="H358" s="9">
        <f>INT(SUM(H356:H357))</f>
        <v>242</v>
      </c>
      <c r="I358" s="9"/>
      <c r="J358" s="9">
        <f>INT(SUM(J356:J357))</f>
        <v>17968</v>
      </c>
      <c r="K358" s="9"/>
      <c r="L358" s="9">
        <f>INT(SUM(L356:L357))</f>
        <v>255</v>
      </c>
      <c r="M358" s="150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>
      <c r="A359" s="149" t="s">
        <v>682</v>
      </c>
      <c r="B359" s="199"/>
      <c r="C359" s="11"/>
      <c r="D359" s="199"/>
      <c r="E359" s="9"/>
      <c r="F359" s="9"/>
      <c r="G359" s="9"/>
      <c r="H359" s="9"/>
      <c r="I359" s="9"/>
      <c r="J359" s="9"/>
      <c r="K359" s="9"/>
      <c r="L359" s="9"/>
      <c r="M359" s="150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>
      <c r="A360" s="149" t="s">
        <v>3</v>
      </c>
      <c r="B360" s="199" t="s">
        <v>0</v>
      </c>
      <c r="C360" s="11">
        <v>6.35</v>
      </c>
      <c r="D360" s="199" t="s">
        <v>142</v>
      </c>
      <c r="E360" s="9">
        <f t="shared" ref="E360:F364" si="60">G360+I360+K360</f>
        <v>5959</v>
      </c>
      <c r="F360" s="9">
        <f t="shared" si="60"/>
        <v>37839</v>
      </c>
      <c r="G360" s="9">
        <f>단가산출_목록!F15</f>
        <v>5500</v>
      </c>
      <c r="H360" s="9">
        <f>TRUNC(C360*G360,0)</f>
        <v>34925</v>
      </c>
      <c r="I360" s="9">
        <f>단가산출_목록!G15</f>
        <v>0</v>
      </c>
      <c r="J360" s="9">
        <f>TRUNC(C360*I360,0)</f>
        <v>0</v>
      </c>
      <c r="K360" s="9">
        <f>단가산출_목록!H15</f>
        <v>459</v>
      </c>
      <c r="L360" s="9">
        <f>TRUNC(C360*K360,0)</f>
        <v>2914</v>
      </c>
      <c r="M360" s="150" t="s">
        <v>567</v>
      </c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>
      <c r="A361" s="149" t="s">
        <v>272</v>
      </c>
      <c r="B361" s="199" t="s">
        <v>41</v>
      </c>
      <c r="C361" s="11">
        <v>0.45</v>
      </c>
      <c r="D361" s="199" t="s">
        <v>277</v>
      </c>
      <c r="E361" s="9">
        <f t="shared" si="60"/>
        <v>40000</v>
      </c>
      <c r="F361" s="9">
        <f t="shared" si="60"/>
        <v>18000</v>
      </c>
      <c r="G361" s="9">
        <f>자재단가!I7</f>
        <v>40000</v>
      </c>
      <c r="H361" s="9">
        <f>TRUNC(C361*G361,0)</f>
        <v>18000</v>
      </c>
      <c r="I361" s="9">
        <v>0</v>
      </c>
      <c r="J361" s="9">
        <f>TRUNC(C361*I361,0)</f>
        <v>0</v>
      </c>
      <c r="K361" s="9">
        <v>0</v>
      </c>
      <c r="L361" s="9">
        <f>TRUNC(C361*K361,0)</f>
        <v>0</v>
      </c>
      <c r="M361" s="150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>
      <c r="A362" s="149" t="s">
        <v>88</v>
      </c>
      <c r="B362" s="199" t="s">
        <v>185</v>
      </c>
      <c r="C362" s="11">
        <v>0.7</v>
      </c>
      <c r="D362" s="199" t="s">
        <v>277</v>
      </c>
      <c r="E362" s="9">
        <f t="shared" si="60"/>
        <v>18600</v>
      </c>
      <c r="F362" s="9">
        <f t="shared" si="60"/>
        <v>13018</v>
      </c>
      <c r="G362" s="9">
        <f>단가산출_목록!F16</f>
        <v>5094</v>
      </c>
      <c r="H362" s="9">
        <f>TRUNC(C362*G362,0)</f>
        <v>3565</v>
      </c>
      <c r="I362" s="9">
        <f>단가산출_목록!G16</f>
        <v>10017</v>
      </c>
      <c r="J362" s="9">
        <f>TRUNC(C362*I362,0)</f>
        <v>7011</v>
      </c>
      <c r="K362" s="9">
        <f>단가산출_목록!H16</f>
        <v>3489</v>
      </c>
      <c r="L362" s="9">
        <f>TRUNC(C362*K362,0)</f>
        <v>2442</v>
      </c>
      <c r="M362" s="150" t="s">
        <v>568</v>
      </c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>
      <c r="A363" s="149" t="s">
        <v>161</v>
      </c>
      <c r="B363" s="199" t="s">
        <v>0</v>
      </c>
      <c r="C363" s="11">
        <v>1.29</v>
      </c>
      <c r="D363" s="199" t="s">
        <v>100</v>
      </c>
      <c r="E363" s="9">
        <f t="shared" si="60"/>
        <v>271064</v>
      </c>
      <c r="F363" s="9">
        <f t="shared" si="60"/>
        <v>349672</v>
      </c>
      <c r="G363" s="9">
        <v>0</v>
      </c>
      <c r="H363" s="9">
        <f>TRUNC(C363*G363,0)</f>
        <v>0</v>
      </c>
      <c r="I363" s="9">
        <f>VLOOKUP(A363,노임단가!B$3:E$20,3,0)</f>
        <v>271064</v>
      </c>
      <c r="J363" s="9">
        <f>TRUNC(C363*I363,0)</f>
        <v>349672</v>
      </c>
      <c r="K363" s="9">
        <v>0</v>
      </c>
      <c r="L363" s="9">
        <f>TRUNC(C363*K363,0)</f>
        <v>0</v>
      </c>
      <c r="M363" s="150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>
      <c r="A364" s="149" t="s">
        <v>302</v>
      </c>
      <c r="B364" s="199" t="s">
        <v>0</v>
      </c>
      <c r="C364" s="11">
        <v>1.36</v>
      </c>
      <c r="D364" s="199" t="s">
        <v>100</v>
      </c>
      <c r="E364" s="9">
        <f t="shared" si="60"/>
        <v>171037</v>
      </c>
      <c r="F364" s="9">
        <f t="shared" si="60"/>
        <v>232610</v>
      </c>
      <c r="G364" s="9">
        <v>0</v>
      </c>
      <c r="H364" s="9">
        <f>TRUNC(C364*G364,0)</f>
        <v>0</v>
      </c>
      <c r="I364" s="9">
        <f>VLOOKUP(A364,노임단가!B$3:E$20,3,0)</f>
        <v>171037</v>
      </c>
      <c r="J364" s="9">
        <f>TRUNC(C364*I364,0)</f>
        <v>232610</v>
      </c>
      <c r="K364" s="9">
        <v>0</v>
      </c>
      <c r="L364" s="9">
        <f>TRUNC(C364*K364,0)</f>
        <v>0</v>
      </c>
      <c r="M364" s="150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>
      <c r="A365" s="149" t="s">
        <v>44</v>
      </c>
      <c r="B365" s="199"/>
      <c r="C365" s="11"/>
      <c r="D365" s="199"/>
      <c r="E365" s="9"/>
      <c r="F365" s="9">
        <f>H365+J365+L365</f>
        <v>651139</v>
      </c>
      <c r="G365" s="9"/>
      <c r="H365" s="9">
        <f>INT(SUM(H360:H364))</f>
        <v>56490</v>
      </c>
      <c r="I365" s="9"/>
      <c r="J365" s="9">
        <f>INT(SUM(J360:J364))</f>
        <v>589293</v>
      </c>
      <c r="K365" s="9"/>
      <c r="L365" s="9">
        <f>INT(SUM(L360:L364))</f>
        <v>5356</v>
      </c>
      <c r="M365" s="150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>
      <c r="A366" s="149" t="s">
        <v>683</v>
      </c>
      <c r="B366" s="199"/>
      <c r="C366" s="11"/>
      <c r="D366" s="199"/>
      <c r="E366" s="9"/>
      <c r="F366" s="9"/>
      <c r="G366" s="9"/>
      <c r="H366" s="9"/>
      <c r="I366" s="9"/>
      <c r="J366" s="9"/>
      <c r="K366" s="9"/>
      <c r="L366" s="9"/>
      <c r="M366" s="150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>
      <c r="A367" s="149" t="s">
        <v>302</v>
      </c>
      <c r="B367" s="199" t="s">
        <v>0</v>
      </c>
      <c r="C367" s="11">
        <v>0.26</v>
      </c>
      <c r="D367" s="199" t="s">
        <v>100</v>
      </c>
      <c r="E367" s="9">
        <f>G367+I367+K367</f>
        <v>171037</v>
      </c>
      <c r="F367" s="9">
        <f>H367+J367+L367</f>
        <v>44469</v>
      </c>
      <c r="G367" s="9">
        <v>0</v>
      </c>
      <c r="H367" s="9">
        <f>TRUNC(C367*G367,0)</f>
        <v>0</v>
      </c>
      <c r="I367" s="9">
        <f>VLOOKUP(A367,노임단가!B$3:E$20,3,0)</f>
        <v>171037</v>
      </c>
      <c r="J367" s="9">
        <f>TRUNC(C367*I367,0)</f>
        <v>44469</v>
      </c>
      <c r="K367" s="9">
        <v>0</v>
      </c>
      <c r="L367" s="9">
        <f>TRUNC(C367*K367,0)</f>
        <v>0</v>
      </c>
      <c r="M367" s="150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>
      <c r="A368" s="149" t="s">
        <v>44</v>
      </c>
      <c r="B368" s="199"/>
      <c r="C368" s="11"/>
      <c r="D368" s="199"/>
      <c r="E368" s="9"/>
      <c r="F368" s="9">
        <f>H368+J368+L368</f>
        <v>44469</v>
      </c>
      <c r="G368" s="9"/>
      <c r="H368" s="9">
        <f>INT(SUM(H367:H367))</f>
        <v>0</v>
      </c>
      <c r="I368" s="9"/>
      <c r="J368" s="9">
        <f>INT(SUM(J367:J367))</f>
        <v>44469</v>
      </c>
      <c r="K368" s="9"/>
      <c r="L368" s="9">
        <f>INT(SUM(L367:L367))</f>
        <v>0</v>
      </c>
      <c r="M368" s="150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>
      <c r="A369" s="149" t="s">
        <v>684</v>
      </c>
      <c r="B369" s="199"/>
      <c r="C369" s="11"/>
      <c r="D369" s="199"/>
      <c r="E369" s="9"/>
      <c r="F369" s="9"/>
      <c r="G369" s="9"/>
      <c r="H369" s="9"/>
      <c r="I369" s="9"/>
      <c r="J369" s="9"/>
      <c r="K369" s="9"/>
      <c r="L369" s="9"/>
      <c r="M369" s="150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>
      <c r="A370" s="149" t="s">
        <v>7</v>
      </c>
      <c r="B370" s="199" t="s">
        <v>87</v>
      </c>
      <c r="C370" s="11">
        <v>1</v>
      </c>
      <c r="D370" s="199" t="s">
        <v>277</v>
      </c>
      <c r="E370" s="9">
        <f>G370+I370+K370</f>
        <v>14641</v>
      </c>
      <c r="F370" s="9">
        <f>H370+J370+L370</f>
        <v>14641</v>
      </c>
      <c r="G370" s="9">
        <f>단가산출_목록!F5</f>
        <v>437</v>
      </c>
      <c r="H370" s="9">
        <f>TRUNC(C370*G370,0)</f>
        <v>437</v>
      </c>
      <c r="I370" s="9">
        <f>단가산출_목록!G5</f>
        <v>14006</v>
      </c>
      <c r="J370" s="9">
        <f>TRUNC(C370*I370,0)</f>
        <v>14006</v>
      </c>
      <c r="K370" s="9">
        <f>단가산출_목록!H5</f>
        <v>198</v>
      </c>
      <c r="L370" s="9">
        <f>TRUNC(C370*K370,0)</f>
        <v>198</v>
      </c>
      <c r="M370" s="150" t="s">
        <v>569</v>
      </c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>
      <c r="A371" s="149" t="s">
        <v>44</v>
      </c>
      <c r="B371" s="199"/>
      <c r="C371" s="11"/>
      <c r="D371" s="199"/>
      <c r="E371" s="9"/>
      <c r="F371" s="9">
        <f>H371+J371+L371</f>
        <v>14641</v>
      </c>
      <c r="G371" s="9"/>
      <c r="H371" s="9">
        <f>INT(SUM(H370:H370))</f>
        <v>437</v>
      </c>
      <c r="I371" s="9"/>
      <c r="J371" s="9">
        <f>INT(SUM(J370:J370))</f>
        <v>14006</v>
      </c>
      <c r="K371" s="9"/>
      <c r="L371" s="9">
        <f>INT(SUM(L370:L370))</f>
        <v>198</v>
      </c>
      <c r="M371" s="150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>
      <c r="A372" s="149" t="s">
        <v>685</v>
      </c>
      <c r="B372" s="199"/>
      <c r="C372" s="11"/>
      <c r="D372" s="199"/>
      <c r="E372" s="9"/>
      <c r="F372" s="9"/>
      <c r="G372" s="9"/>
      <c r="H372" s="9"/>
      <c r="I372" s="9"/>
      <c r="J372" s="9"/>
      <c r="K372" s="9"/>
      <c r="L372" s="9"/>
      <c r="M372" s="150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>
      <c r="A373" s="149" t="s">
        <v>213</v>
      </c>
      <c r="B373" s="199" t="s">
        <v>0</v>
      </c>
      <c r="C373" s="11">
        <v>0.12</v>
      </c>
      <c r="D373" s="199" t="s">
        <v>100</v>
      </c>
      <c r="E373" s="9">
        <f>G373+I373+K373</f>
        <v>273539</v>
      </c>
      <c r="F373" s="9">
        <f>H373+J373+L373</f>
        <v>32824</v>
      </c>
      <c r="G373" s="9">
        <v>0</v>
      </c>
      <c r="H373" s="9">
        <f>TRUNC(C373*G373,0)</f>
        <v>0</v>
      </c>
      <c r="I373" s="9">
        <f>VLOOKUP(A373,노임단가!B$3:E$20,3,0)</f>
        <v>273539</v>
      </c>
      <c r="J373" s="9">
        <f>TRUNC(C373*I373,0)</f>
        <v>32824</v>
      </c>
      <c r="K373" s="9">
        <v>0</v>
      </c>
      <c r="L373" s="9">
        <f>TRUNC(C373*K373,0)</f>
        <v>0</v>
      </c>
      <c r="M373" s="150" t="s">
        <v>849</v>
      </c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>
      <c r="A374" s="149" t="s">
        <v>44</v>
      </c>
      <c r="B374" s="199"/>
      <c r="C374" s="11"/>
      <c r="D374" s="199"/>
      <c r="E374" s="9"/>
      <c r="F374" s="9">
        <f>H374+J374+L374</f>
        <v>32824</v>
      </c>
      <c r="G374" s="9"/>
      <c r="H374" s="9">
        <f>INT(SUM(H373:H373))</f>
        <v>0</v>
      </c>
      <c r="I374" s="9"/>
      <c r="J374" s="9">
        <f>INT(SUM(J373:J373))</f>
        <v>32824</v>
      </c>
      <c r="K374" s="9"/>
      <c r="L374" s="9">
        <f>INT(SUM(L373:L373))</f>
        <v>0</v>
      </c>
      <c r="M374" s="150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customFormat="1" ht="18" customHeight="1">
      <c r="A375" s="202" t="s">
        <v>904</v>
      </c>
      <c r="B375" s="172"/>
      <c r="C375" s="203"/>
      <c r="D375" s="172"/>
      <c r="E375" s="171"/>
      <c r="F375" s="171"/>
      <c r="G375" s="171"/>
      <c r="H375" s="171"/>
      <c r="I375" s="171"/>
      <c r="J375" s="171"/>
      <c r="K375" s="171"/>
      <c r="L375" s="171"/>
      <c r="M375" s="204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customFormat="1" ht="18" customHeight="1">
      <c r="A376" s="202" t="s">
        <v>213</v>
      </c>
      <c r="B376" s="172" t="s">
        <v>0</v>
      </c>
      <c r="C376" s="205">
        <v>0.20799999999999999</v>
      </c>
      <c r="D376" s="172" t="s">
        <v>100</v>
      </c>
      <c r="E376" s="171">
        <f t="shared" ref="E376:F378" si="61">G376+I376+K376</f>
        <v>273539</v>
      </c>
      <c r="F376" s="171">
        <f t="shared" si="61"/>
        <v>56896</v>
      </c>
      <c r="G376" s="171">
        <v>0</v>
      </c>
      <c r="H376" s="171">
        <f>TRUNC(C376*G376,0)</f>
        <v>0</v>
      </c>
      <c r="I376" s="171">
        <f>노임단가!H7</f>
        <v>273539</v>
      </c>
      <c r="J376" s="171">
        <f>TRUNC(C376*I376,0)</f>
        <v>56896</v>
      </c>
      <c r="K376" s="171">
        <v>0</v>
      </c>
      <c r="L376" s="171">
        <f>TRUNC(C376*K376,0)</f>
        <v>0</v>
      </c>
      <c r="M376" s="204" t="s">
        <v>473</v>
      </c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customFormat="1" ht="18" customHeight="1">
      <c r="A377" s="202" t="s">
        <v>20</v>
      </c>
      <c r="B377" s="172" t="s">
        <v>295</v>
      </c>
      <c r="C377" s="203">
        <v>0.5</v>
      </c>
      <c r="D377" s="172" t="s">
        <v>159</v>
      </c>
      <c r="E377" s="171">
        <f t="shared" si="61"/>
        <v>115481</v>
      </c>
      <c r="F377" s="171">
        <f t="shared" si="61"/>
        <v>57740</v>
      </c>
      <c r="G377" s="171">
        <f>건설기계!G5</f>
        <v>12013</v>
      </c>
      <c r="H377" s="171">
        <f>TRUNC(C377*G377,0)</f>
        <v>6006</v>
      </c>
      <c r="I377" s="171">
        <f>건설기계!H5</f>
        <v>56874</v>
      </c>
      <c r="J377" s="171">
        <f>TRUNC(C377*I377,0)</f>
        <v>28437</v>
      </c>
      <c r="K377" s="171">
        <f>건설기계!I5</f>
        <v>46594</v>
      </c>
      <c r="L377" s="171">
        <f>TRUNC(C377*K377,0)</f>
        <v>23297</v>
      </c>
      <c r="M377" s="204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customFormat="1" ht="18" customHeight="1">
      <c r="A378" s="202" t="s">
        <v>905</v>
      </c>
      <c r="B378" s="172" t="s">
        <v>902</v>
      </c>
      <c r="C378" s="203">
        <v>1</v>
      </c>
      <c r="D378" s="172" t="s">
        <v>389</v>
      </c>
      <c r="E378" s="171">
        <f t="shared" si="61"/>
        <v>300000</v>
      </c>
      <c r="F378" s="171">
        <f t="shared" si="61"/>
        <v>300000</v>
      </c>
      <c r="G378" s="171">
        <f>자재단가!I64</f>
        <v>300000</v>
      </c>
      <c r="H378" s="171">
        <f>TRUNC(C378*G378,0)</f>
        <v>300000</v>
      </c>
      <c r="I378" s="171"/>
      <c r="J378" s="171"/>
      <c r="K378" s="171"/>
      <c r="L378" s="171"/>
      <c r="M378" s="204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customFormat="1" ht="18" customHeight="1">
      <c r="A379" s="202" t="s">
        <v>44</v>
      </c>
      <c r="B379" s="172"/>
      <c r="C379" s="203"/>
      <c r="D379" s="172"/>
      <c r="E379" s="171"/>
      <c r="F379" s="171">
        <f>H379+J379+L379</f>
        <v>414636</v>
      </c>
      <c r="G379" s="171"/>
      <c r="H379" s="171">
        <f>INT(SUM(H376:H378))</f>
        <v>306006</v>
      </c>
      <c r="I379" s="171"/>
      <c r="J379" s="171">
        <f>INT(SUM(J376:J378))</f>
        <v>85333</v>
      </c>
      <c r="K379" s="171"/>
      <c r="L379" s="171">
        <f>INT(SUM(L376:L378))</f>
        <v>23297</v>
      </c>
      <c r="M379" s="204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customFormat="1" ht="18" customHeight="1">
      <c r="A380" s="202" t="s">
        <v>906</v>
      </c>
      <c r="B380" s="172"/>
      <c r="C380" s="203"/>
      <c r="D380" s="172"/>
      <c r="E380" s="171"/>
      <c r="F380" s="171"/>
      <c r="G380" s="171"/>
      <c r="H380" s="171"/>
      <c r="I380" s="171"/>
      <c r="J380" s="171"/>
      <c r="K380" s="171"/>
      <c r="L380" s="171"/>
      <c r="M380" s="204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customFormat="1" ht="18" customHeight="1">
      <c r="A381" s="202" t="s">
        <v>213</v>
      </c>
      <c r="B381" s="172" t="s">
        <v>0</v>
      </c>
      <c r="C381" s="205">
        <v>0.20799999999999999</v>
      </c>
      <c r="D381" s="172" t="s">
        <v>100</v>
      </c>
      <c r="E381" s="171">
        <f t="shared" ref="E381:F383" si="62">G381+I381+K381</f>
        <v>273539</v>
      </c>
      <c r="F381" s="171">
        <f t="shared" si="62"/>
        <v>56896</v>
      </c>
      <c r="G381" s="171">
        <v>0</v>
      </c>
      <c r="H381" s="171">
        <f>TRUNC(C381*G381,0)</f>
        <v>0</v>
      </c>
      <c r="I381" s="171">
        <f>노임단가!H7</f>
        <v>273539</v>
      </c>
      <c r="J381" s="171">
        <f>TRUNC(C381*I381,0)</f>
        <v>56896</v>
      </c>
      <c r="K381" s="171">
        <v>0</v>
      </c>
      <c r="L381" s="171">
        <f>TRUNC(C381*K381,0)</f>
        <v>0</v>
      </c>
      <c r="M381" s="204" t="s">
        <v>473</v>
      </c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customFormat="1" ht="18" customHeight="1">
      <c r="A382" s="202" t="s">
        <v>20</v>
      </c>
      <c r="B382" s="172" t="s">
        <v>295</v>
      </c>
      <c r="C382" s="203">
        <v>0.5</v>
      </c>
      <c r="D382" s="172" t="s">
        <v>159</v>
      </c>
      <c r="E382" s="171">
        <f t="shared" si="62"/>
        <v>115481</v>
      </c>
      <c r="F382" s="171">
        <f t="shared" si="62"/>
        <v>57740</v>
      </c>
      <c r="G382" s="171">
        <f>건설기계!G5</f>
        <v>12013</v>
      </c>
      <c r="H382" s="171">
        <f>TRUNC(C382*G382,0)</f>
        <v>6006</v>
      </c>
      <c r="I382" s="171">
        <f>건설기계!H5</f>
        <v>56874</v>
      </c>
      <c r="J382" s="171">
        <f>TRUNC(C382*I382,0)</f>
        <v>28437</v>
      </c>
      <c r="K382" s="171">
        <f>건설기계!I5</f>
        <v>46594</v>
      </c>
      <c r="L382" s="171">
        <f>TRUNC(C382*K382,0)</f>
        <v>23297</v>
      </c>
      <c r="M382" s="204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customFormat="1" ht="18" customHeight="1">
      <c r="A383" s="202" t="s">
        <v>905</v>
      </c>
      <c r="B383" s="172" t="s">
        <v>903</v>
      </c>
      <c r="C383" s="203">
        <v>1</v>
      </c>
      <c r="D383" s="172" t="s">
        <v>389</v>
      </c>
      <c r="E383" s="171">
        <f t="shared" si="62"/>
        <v>420000</v>
      </c>
      <c r="F383" s="171">
        <f t="shared" si="62"/>
        <v>420000</v>
      </c>
      <c r="G383" s="171">
        <f>자재단가!I65</f>
        <v>420000</v>
      </c>
      <c r="H383" s="171">
        <f>TRUNC(C383*G383,0)</f>
        <v>420000</v>
      </c>
      <c r="I383" s="171"/>
      <c r="J383" s="171"/>
      <c r="K383" s="171"/>
      <c r="L383" s="171"/>
      <c r="M383" s="204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customFormat="1" ht="18" customHeight="1">
      <c r="A384" s="202" t="s">
        <v>44</v>
      </c>
      <c r="B384" s="172"/>
      <c r="C384" s="203"/>
      <c r="D384" s="172"/>
      <c r="E384" s="171"/>
      <c r="F384" s="171">
        <f>H384+J384+L384</f>
        <v>534636</v>
      </c>
      <c r="G384" s="171"/>
      <c r="H384" s="171">
        <f>INT(SUM(H381:H383))</f>
        <v>426006</v>
      </c>
      <c r="I384" s="171"/>
      <c r="J384" s="171">
        <f>INT(SUM(J381:J383))</f>
        <v>85333</v>
      </c>
      <c r="K384" s="171"/>
      <c r="L384" s="171">
        <f>INT(SUM(L381:L383))</f>
        <v>23297</v>
      </c>
      <c r="M384" s="204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customFormat="1" ht="18" customHeight="1">
      <c r="A385" s="202" t="s">
        <v>907</v>
      </c>
      <c r="B385" s="172"/>
      <c r="C385" s="203"/>
      <c r="D385" s="172"/>
      <c r="E385" s="171"/>
      <c r="F385" s="171"/>
      <c r="G385" s="171"/>
      <c r="H385" s="171"/>
      <c r="I385" s="171"/>
      <c r="J385" s="171"/>
      <c r="K385" s="171"/>
      <c r="L385" s="171"/>
      <c r="M385" s="204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customFormat="1" ht="18" customHeight="1">
      <c r="A386" s="202" t="s">
        <v>213</v>
      </c>
      <c r="B386" s="172" t="s">
        <v>0</v>
      </c>
      <c r="C386" s="205">
        <v>0.182</v>
      </c>
      <c r="D386" s="172" t="s">
        <v>100</v>
      </c>
      <c r="E386" s="171">
        <f>G386+I386+K386</f>
        <v>273539</v>
      </c>
      <c r="F386" s="171">
        <f>H386+J386+L386</f>
        <v>49784</v>
      </c>
      <c r="G386" s="171">
        <v>0</v>
      </c>
      <c r="H386" s="171">
        <f>TRUNC(C386*G386,0)</f>
        <v>0</v>
      </c>
      <c r="I386" s="171">
        <f>노임단가!H7</f>
        <v>273539</v>
      </c>
      <c r="J386" s="171">
        <f>TRUNC(C386*I386,0)</f>
        <v>49784</v>
      </c>
      <c r="K386" s="171">
        <v>0</v>
      </c>
      <c r="L386" s="171">
        <f>TRUNC(C386*K386,0)</f>
        <v>0</v>
      </c>
      <c r="M386" s="204" t="s">
        <v>908</v>
      </c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customFormat="1" ht="18" customHeight="1">
      <c r="A387" s="202" t="s">
        <v>909</v>
      </c>
      <c r="B387" s="172" t="s">
        <v>630</v>
      </c>
      <c r="C387" s="203">
        <v>1</v>
      </c>
      <c r="D387" s="172" t="s">
        <v>389</v>
      </c>
      <c r="E387" s="171"/>
      <c r="F387" s="171"/>
      <c r="G387" s="171">
        <f>자재단가!I58</f>
        <v>34000</v>
      </c>
      <c r="H387" s="171">
        <f>TRUNC(C387*G387,0)</f>
        <v>34000</v>
      </c>
      <c r="I387" s="171"/>
      <c r="J387" s="171"/>
      <c r="K387" s="171"/>
      <c r="L387" s="171"/>
      <c r="M387" s="204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customFormat="1" ht="18" customHeight="1">
      <c r="A388" s="202" t="s">
        <v>44</v>
      </c>
      <c r="B388" s="172"/>
      <c r="C388" s="203"/>
      <c r="D388" s="172"/>
      <c r="E388" s="171"/>
      <c r="F388" s="171">
        <f>H388+J388+L388</f>
        <v>83784</v>
      </c>
      <c r="G388" s="171"/>
      <c r="H388" s="171">
        <f>INT(SUM(H386:H387))</f>
        <v>34000</v>
      </c>
      <c r="I388" s="171"/>
      <c r="J388" s="171">
        <f>INT(SUM(J386:J387))</f>
        <v>49784</v>
      </c>
      <c r="K388" s="171"/>
      <c r="L388" s="171">
        <f>INT(SUM(L386:L387))</f>
        <v>0</v>
      </c>
      <c r="M388" s="204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customFormat="1" ht="18" customHeight="1">
      <c r="A389" s="202" t="s">
        <v>910</v>
      </c>
      <c r="B389" s="172"/>
      <c r="C389" s="203"/>
      <c r="D389" s="172"/>
      <c r="E389" s="171"/>
      <c r="F389" s="171"/>
      <c r="G389" s="171"/>
      <c r="H389" s="171"/>
      <c r="I389" s="171"/>
      <c r="J389" s="171"/>
      <c r="K389" s="171"/>
      <c r="L389" s="171"/>
      <c r="M389" s="204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customFormat="1" ht="18" customHeight="1">
      <c r="A390" s="202" t="s">
        <v>213</v>
      </c>
      <c r="B390" s="172" t="s">
        <v>0</v>
      </c>
      <c r="C390" s="205">
        <v>0.24199999999999999</v>
      </c>
      <c r="D390" s="172" t="s">
        <v>100</v>
      </c>
      <c r="E390" s="171">
        <f>G390+I390+K390</f>
        <v>273539</v>
      </c>
      <c r="F390" s="171">
        <f>H390+J390+L390</f>
        <v>66196</v>
      </c>
      <c r="G390" s="171">
        <v>0</v>
      </c>
      <c r="H390" s="171">
        <f>TRUNC(C390*G390,0)</f>
        <v>0</v>
      </c>
      <c r="I390" s="171">
        <f>노임단가!H7</f>
        <v>273539</v>
      </c>
      <c r="J390" s="171">
        <f>TRUNC(C390*I390,0)</f>
        <v>66196</v>
      </c>
      <c r="K390" s="171">
        <v>0</v>
      </c>
      <c r="L390" s="171">
        <f>TRUNC(C390*K390,0)</f>
        <v>0</v>
      </c>
      <c r="M390" s="204" t="s">
        <v>908</v>
      </c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customFormat="1" ht="18" customHeight="1">
      <c r="A391" s="202" t="s">
        <v>911</v>
      </c>
      <c r="B391" s="172" t="s">
        <v>630</v>
      </c>
      <c r="C391" s="203">
        <v>1</v>
      </c>
      <c r="D391" s="172" t="s">
        <v>389</v>
      </c>
      <c r="E391" s="171"/>
      <c r="F391" s="171"/>
      <c r="G391" s="171">
        <f>자재단가!I58</f>
        <v>34000</v>
      </c>
      <c r="H391" s="171">
        <f>TRUNC(C391*G391,0)</f>
        <v>34000</v>
      </c>
      <c r="I391" s="171"/>
      <c r="J391" s="171"/>
      <c r="K391" s="171"/>
      <c r="L391" s="171"/>
      <c r="M391" s="204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customFormat="1" ht="18" customHeight="1" thickBot="1">
      <c r="A392" s="206" t="s">
        <v>44</v>
      </c>
      <c r="B392" s="207"/>
      <c r="C392" s="208"/>
      <c r="D392" s="207"/>
      <c r="E392" s="209"/>
      <c r="F392" s="209">
        <f>H392+J392+L392</f>
        <v>100196</v>
      </c>
      <c r="G392" s="209"/>
      <c r="H392" s="209">
        <f>INT(SUM(H390:H391))</f>
        <v>34000</v>
      </c>
      <c r="I392" s="209"/>
      <c r="J392" s="209">
        <f>INT(SUM(J390:J391))</f>
        <v>66196</v>
      </c>
      <c r="K392" s="209"/>
      <c r="L392" s="209">
        <f>INT(SUM(L390:L391))</f>
        <v>0</v>
      </c>
      <c r="M392" s="210"/>
      <c r="N392" s="1"/>
      <c r="O392" s="1"/>
      <c r="P392" s="1"/>
      <c r="Q392" s="1"/>
      <c r="R392" s="1"/>
      <c r="S392" s="1"/>
      <c r="T392" s="1"/>
      <c r="U392" s="1"/>
      <c r="V392" s="1"/>
      <c r="W392" s="1"/>
    </row>
  </sheetData>
  <mergeCells count="11">
    <mergeCell ref="I3:J3"/>
    <mergeCell ref="K3:L3"/>
    <mergeCell ref="A126:B126"/>
    <mergeCell ref="A1:M1"/>
    <mergeCell ref="A3:A4"/>
    <mergeCell ref="B3:B4"/>
    <mergeCell ref="C3:C4"/>
    <mergeCell ref="D3:D4"/>
    <mergeCell ref="M3:M4"/>
    <mergeCell ref="E3:F3"/>
    <mergeCell ref="G3:H3"/>
  </mergeCells>
  <phoneticPr fontId="6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scale="69" orientation="landscape" r:id="rId1"/>
  <headerFooter alignWithMargins="0"/>
  <rowBreaks count="11" manualBreakCount="11">
    <brk id="43" max="12" man="1"/>
    <brk id="83" max="12" man="1"/>
    <brk id="112" max="12" man="1"/>
    <brk id="149" max="12" man="1"/>
    <brk id="180" max="12" man="1"/>
    <brk id="211" max="12" man="1"/>
    <brk id="234" max="12" man="1"/>
    <brk id="269" max="12" man="1"/>
    <brk id="294" max="12" man="1"/>
    <brk id="321" max="12" man="1"/>
    <brk id="358" max="12" man="1"/>
  </rowBreaks>
  <colBreaks count="1" manualBreakCount="1">
    <brk id="1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9"/>
  <sheetViews>
    <sheetView view="pageBreakPreview" zoomScale="115" zoomScaleNormal="100" zoomScaleSheetLayoutView="115" workbookViewId="0">
      <selection activeCell="E21" sqref="E21"/>
    </sheetView>
  </sheetViews>
  <sheetFormatPr defaultRowHeight="18" customHeight="1"/>
  <cols>
    <col min="1" max="1" width="25.7109375" customWidth="1"/>
    <col min="2" max="2" width="23.85546875" customWidth="1"/>
    <col min="3" max="3" width="7.85546875" customWidth="1"/>
    <col min="4" max="4" width="7" customWidth="1"/>
    <col min="5" max="8" width="14.140625" customWidth="1"/>
    <col min="9" max="9" width="14" customWidth="1"/>
  </cols>
  <sheetData>
    <row r="1" spans="1:19" ht="26.1" customHeight="1">
      <c r="A1" s="276" t="s">
        <v>116</v>
      </c>
      <c r="B1" s="276"/>
      <c r="C1" s="276"/>
      <c r="D1" s="276"/>
      <c r="E1" s="276"/>
      <c r="F1" s="276"/>
      <c r="G1" s="276"/>
      <c r="H1" s="276"/>
      <c r="I1" s="276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6"/>
      <c r="B2" s="6"/>
      <c r="C2" s="6"/>
      <c r="D2" s="6"/>
      <c r="E2" s="6"/>
      <c r="F2" s="6"/>
      <c r="G2" s="6"/>
      <c r="H2" s="6"/>
      <c r="I2" s="6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282" t="s">
        <v>57</v>
      </c>
      <c r="B3" s="282" t="s">
        <v>300</v>
      </c>
      <c r="C3" s="282" t="s">
        <v>170</v>
      </c>
      <c r="D3" s="282" t="s">
        <v>313</v>
      </c>
      <c r="E3" s="282" t="s">
        <v>109</v>
      </c>
      <c r="F3" s="282" t="s">
        <v>84</v>
      </c>
      <c r="G3" s="282" t="s">
        <v>218</v>
      </c>
      <c r="H3" s="282" t="s">
        <v>231</v>
      </c>
      <c r="I3" s="282" t="s">
        <v>137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282"/>
      <c r="B4" s="282"/>
      <c r="C4" s="282"/>
      <c r="D4" s="282"/>
      <c r="E4" s="282"/>
      <c r="F4" s="282"/>
      <c r="G4" s="282"/>
      <c r="H4" s="282"/>
      <c r="I4" s="282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9" t="s">
        <v>7</v>
      </c>
      <c r="B5" s="8" t="s">
        <v>87</v>
      </c>
      <c r="C5" s="8" t="s">
        <v>244</v>
      </c>
      <c r="D5" s="8" t="s">
        <v>277</v>
      </c>
      <c r="E5" s="9">
        <f t="shared" ref="E5:E18" si="0">F5+G5+H5</f>
        <v>14641</v>
      </c>
      <c r="F5" s="9">
        <f>단가산출!D17</f>
        <v>437</v>
      </c>
      <c r="G5" s="9">
        <f>단가산출!E17</f>
        <v>14006</v>
      </c>
      <c r="H5" s="9">
        <f>단가산출!F17</f>
        <v>198</v>
      </c>
      <c r="I5" s="9" t="s">
        <v>18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9" t="s">
        <v>280</v>
      </c>
      <c r="B6" s="8" t="s">
        <v>75</v>
      </c>
      <c r="C6" s="8" t="s">
        <v>244</v>
      </c>
      <c r="D6" s="8" t="s">
        <v>277</v>
      </c>
      <c r="E6" s="9">
        <f t="shared" si="0"/>
        <v>2040</v>
      </c>
      <c r="F6" s="9">
        <f>단가산출!D26</f>
        <v>362</v>
      </c>
      <c r="G6" s="9">
        <f>단가산출!E26</f>
        <v>1295</v>
      </c>
      <c r="H6" s="9">
        <f>단가산출!F26</f>
        <v>383</v>
      </c>
      <c r="I6" s="9" t="s">
        <v>93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9" t="s">
        <v>14</v>
      </c>
      <c r="B7" s="8" t="s">
        <v>122</v>
      </c>
      <c r="C7" s="8" t="s">
        <v>244</v>
      </c>
      <c r="D7" s="8" t="s">
        <v>277</v>
      </c>
      <c r="E7" s="9">
        <f t="shared" si="0"/>
        <v>1515</v>
      </c>
      <c r="F7" s="9">
        <f>단가산출!D35</f>
        <v>269</v>
      </c>
      <c r="G7" s="9">
        <f>단가산출!E35</f>
        <v>962</v>
      </c>
      <c r="H7" s="9">
        <f>단가산출!F35</f>
        <v>284</v>
      </c>
      <c r="I7" s="9" t="s">
        <v>143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9" t="s">
        <v>316</v>
      </c>
      <c r="B8" s="8" t="s">
        <v>122</v>
      </c>
      <c r="C8" s="8" t="s">
        <v>244</v>
      </c>
      <c r="D8" s="8" t="s">
        <v>277</v>
      </c>
      <c r="E8" s="9">
        <f t="shared" si="0"/>
        <v>1515</v>
      </c>
      <c r="F8" s="9">
        <f>단가산출!D44</f>
        <v>269</v>
      </c>
      <c r="G8" s="9">
        <f>단가산출!E44</f>
        <v>962</v>
      </c>
      <c r="H8" s="9">
        <f>단가산출!F44</f>
        <v>284</v>
      </c>
      <c r="I8" s="9" t="s">
        <v>247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9" t="s">
        <v>206</v>
      </c>
      <c r="B9" s="8" t="s">
        <v>263</v>
      </c>
      <c r="C9" s="8" t="s">
        <v>244</v>
      </c>
      <c r="D9" s="8" t="s">
        <v>242</v>
      </c>
      <c r="E9" s="9">
        <f>F9+G9+H9</f>
        <v>171037</v>
      </c>
      <c r="F9" s="9">
        <v>0</v>
      </c>
      <c r="G9" s="9">
        <f>단가산출!E48</f>
        <v>171037</v>
      </c>
      <c r="H9" s="9">
        <v>0</v>
      </c>
      <c r="I9" s="9" t="s">
        <v>323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9" t="s">
        <v>180</v>
      </c>
      <c r="B10" s="8" t="s">
        <v>793</v>
      </c>
      <c r="C10" s="8" t="s">
        <v>244</v>
      </c>
      <c r="D10" s="8" t="s">
        <v>242</v>
      </c>
      <c r="E10" s="9">
        <f t="shared" si="0"/>
        <v>117459</v>
      </c>
      <c r="F10" s="9">
        <f>단가산출!D57</f>
        <v>9580</v>
      </c>
      <c r="G10" s="9">
        <f>단가산출!E57</f>
        <v>102445</v>
      </c>
      <c r="H10" s="9">
        <f>단가산출!F57</f>
        <v>5434</v>
      </c>
      <c r="I10" s="9" t="s">
        <v>235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9" t="s">
        <v>101</v>
      </c>
      <c r="B11" s="8" t="s">
        <v>227</v>
      </c>
      <c r="C11" s="8" t="s">
        <v>244</v>
      </c>
      <c r="D11" s="8" t="s">
        <v>242</v>
      </c>
      <c r="E11" s="9">
        <f t="shared" si="0"/>
        <v>141484</v>
      </c>
      <c r="F11" s="9">
        <f>단가산출!D66</f>
        <v>6466</v>
      </c>
      <c r="G11" s="9">
        <f>단가산출!E66</f>
        <v>132800</v>
      </c>
      <c r="H11" s="9">
        <f>단가산출!F66</f>
        <v>2218</v>
      </c>
      <c r="I11" s="9" t="s">
        <v>172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9" t="s">
        <v>253</v>
      </c>
      <c r="B12" s="8" t="s">
        <v>68</v>
      </c>
      <c r="C12" s="8" t="s">
        <v>244</v>
      </c>
      <c r="D12" s="8" t="s">
        <v>277</v>
      </c>
      <c r="E12" s="9">
        <f t="shared" si="0"/>
        <v>15677</v>
      </c>
      <c r="F12" s="9">
        <f>단가산출!D90</f>
        <v>4088</v>
      </c>
      <c r="G12" s="9">
        <f>단가산출!E90</f>
        <v>8648</v>
      </c>
      <c r="H12" s="9">
        <f>단가산출!F90</f>
        <v>2941</v>
      </c>
      <c r="I12" s="9" t="s">
        <v>274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9" t="s">
        <v>128</v>
      </c>
      <c r="B13" s="8" t="s">
        <v>186</v>
      </c>
      <c r="C13" s="8" t="s">
        <v>244</v>
      </c>
      <c r="D13" s="8" t="s">
        <v>242</v>
      </c>
      <c r="E13" s="9">
        <f t="shared" si="0"/>
        <v>100201</v>
      </c>
      <c r="F13" s="9">
        <f>단가산출!D105</f>
        <v>4849</v>
      </c>
      <c r="G13" s="9">
        <f>단가산출!E105</f>
        <v>90225</v>
      </c>
      <c r="H13" s="9">
        <f>단가산출!F105</f>
        <v>5127</v>
      </c>
      <c r="I13" s="9" t="s">
        <v>303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9" t="s">
        <v>127</v>
      </c>
      <c r="B14" s="8" t="s">
        <v>241</v>
      </c>
      <c r="C14" s="8" t="s">
        <v>244</v>
      </c>
      <c r="D14" s="8" t="s">
        <v>240</v>
      </c>
      <c r="E14" s="9">
        <f t="shared" si="0"/>
        <v>1587</v>
      </c>
      <c r="F14" s="9">
        <f>단가산출!D112</f>
        <v>326</v>
      </c>
      <c r="G14" s="9">
        <f>단가산출!E112</f>
        <v>1195</v>
      </c>
      <c r="H14" s="9">
        <f>단가산출!F112</f>
        <v>66</v>
      </c>
      <c r="I14" s="9" t="s">
        <v>64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9" t="s">
        <v>3</v>
      </c>
      <c r="B15" s="8" t="s">
        <v>0</v>
      </c>
      <c r="C15" s="8" t="s">
        <v>244</v>
      </c>
      <c r="D15" s="8" t="s">
        <v>142</v>
      </c>
      <c r="E15" s="9">
        <f t="shared" si="0"/>
        <v>5959</v>
      </c>
      <c r="F15" s="9">
        <f>단가산출!D123</f>
        <v>5500</v>
      </c>
      <c r="G15" s="9">
        <v>0</v>
      </c>
      <c r="H15" s="9">
        <f>단가산출!F123</f>
        <v>459</v>
      </c>
      <c r="I15" s="9" t="s">
        <v>17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8" customHeight="1">
      <c r="A16" s="9" t="s">
        <v>88</v>
      </c>
      <c r="B16" s="8" t="s">
        <v>185</v>
      </c>
      <c r="C16" s="8" t="s">
        <v>244</v>
      </c>
      <c r="D16" s="8" t="s">
        <v>277</v>
      </c>
      <c r="E16" s="9">
        <f t="shared" si="0"/>
        <v>18600</v>
      </c>
      <c r="F16" s="9">
        <f>단가산출!D141</f>
        <v>5094</v>
      </c>
      <c r="G16" s="9">
        <f>단가산출!E141</f>
        <v>10017</v>
      </c>
      <c r="H16" s="9">
        <f>단가산출!F141</f>
        <v>3489</v>
      </c>
      <c r="I16" s="9" t="s">
        <v>91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8" customHeight="1">
      <c r="A17" s="9" t="s">
        <v>104</v>
      </c>
      <c r="B17" s="8" t="s">
        <v>34</v>
      </c>
      <c r="C17" s="8" t="s">
        <v>244</v>
      </c>
      <c r="D17" s="8" t="s">
        <v>277</v>
      </c>
      <c r="E17" s="9">
        <f t="shared" si="0"/>
        <v>59032</v>
      </c>
      <c r="F17" s="9">
        <f>단가산출!D156</f>
        <v>10963</v>
      </c>
      <c r="G17" s="9">
        <f>단가산출!E156</f>
        <v>40560</v>
      </c>
      <c r="H17" s="9">
        <f>단가산출!F156</f>
        <v>7509</v>
      </c>
      <c r="I17" s="9" t="s">
        <v>145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8" customHeight="1">
      <c r="A18" s="9" t="s">
        <v>291</v>
      </c>
      <c r="B18" s="8" t="s">
        <v>76</v>
      </c>
      <c r="C18" s="8" t="s">
        <v>244</v>
      </c>
      <c r="D18" s="8" t="s">
        <v>266</v>
      </c>
      <c r="E18" s="9">
        <f t="shared" si="0"/>
        <v>42943</v>
      </c>
      <c r="F18" s="9">
        <f>단가산출!D178</f>
        <v>6299</v>
      </c>
      <c r="G18" s="9">
        <f>단가산출!E178</f>
        <v>28501</v>
      </c>
      <c r="H18" s="9">
        <f>단가산출!F178</f>
        <v>8143</v>
      </c>
      <c r="I18" s="9" t="s">
        <v>245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8" customHeight="1">
      <c r="A19" s="6"/>
      <c r="B19" s="7"/>
      <c r="C19" s="7"/>
      <c r="D19" s="7"/>
      <c r="E19" s="6"/>
      <c r="F19" s="6"/>
      <c r="G19" s="6"/>
      <c r="H19" s="6"/>
      <c r="I19" s="6"/>
      <c r="J19" s="1"/>
      <c r="K19" s="1"/>
      <c r="L19" s="1"/>
      <c r="M19" s="1"/>
      <c r="N19" s="1"/>
      <c r="O19" s="1"/>
      <c r="P19" s="1"/>
      <c r="Q19" s="1"/>
      <c r="R19" s="1"/>
      <c r="S19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6" type="noConversion"/>
  <printOptions horizontalCentered="1"/>
  <pageMargins left="0.35433070866141736" right="0.35433070866141736" top="0.59055118110236227" bottom="0.39370078740157483" header="0.11811023622047245" footer="0.1181102362204724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178"/>
  <sheetViews>
    <sheetView view="pageBreakPreview" zoomScaleNormal="100" zoomScaleSheetLayoutView="100" workbookViewId="0">
      <selection activeCell="E63" sqref="E63"/>
    </sheetView>
  </sheetViews>
  <sheetFormatPr defaultRowHeight="18" customHeight="1"/>
  <cols>
    <col min="1" max="1" width="8.5703125" customWidth="1"/>
    <col min="2" max="2" width="44.140625" customWidth="1"/>
    <col min="3" max="3" width="13.140625" style="50" bestFit="1" customWidth="1"/>
    <col min="4" max="6" width="10.5703125" style="50" customWidth="1"/>
  </cols>
  <sheetData>
    <row r="1" spans="1:16" ht="26.1" customHeight="1">
      <c r="A1" s="304" t="s">
        <v>158</v>
      </c>
      <c r="B1" s="304"/>
      <c r="C1" s="304"/>
      <c r="D1" s="304"/>
      <c r="E1" s="304"/>
      <c r="F1" s="304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1.25" customHeight="1">
      <c r="A2" s="2"/>
      <c r="B2" s="2"/>
      <c r="C2" s="6"/>
      <c r="D2" s="6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8" customHeight="1" thickBot="1">
      <c r="A3" s="305" t="s">
        <v>233</v>
      </c>
      <c r="B3" s="305" t="s">
        <v>271</v>
      </c>
      <c r="C3" s="307" t="s">
        <v>109</v>
      </c>
      <c r="D3" s="307" t="s">
        <v>84</v>
      </c>
      <c r="E3" s="307" t="s">
        <v>218</v>
      </c>
      <c r="F3" s="309" t="s">
        <v>231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8" customHeight="1">
      <c r="A4" s="306"/>
      <c r="B4" s="306"/>
      <c r="C4" s="308"/>
      <c r="D4" s="308"/>
      <c r="E4" s="308"/>
      <c r="F4" s="28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8" customHeight="1">
      <c r="A5" s="302" t="s">
        <v>606</v>
      </c>
      <c r="B5" s="303"/>
      <c r="C5" s="103"/>
      <c r="D5" s="104"/>
      <c r="E5" s="104"/>
      <c r="F5" s="10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8" customHeight="1">
      <c r="A6" s="10"/>
      <c r="B6" s="10" t="s">
        <v>239</v>
      </c>
      <c r="C6" s="104" t="s">
        <v>0</v>
      </c>
      <c r="D6" s="104" t="s">
        <v>0</v>
      </c>
      <c r="E6" s="104" t="s">
        <v>0</v>
      </c>
      <c r="F6" s="104" t="s">
        <v>0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8" customHeight="1">
      <c r="A7" s="10"/>
      <c r="B7" s="10" t="s">
        <v>40</v>
      </c>
      <c r="C7" s="104" t="s">
        <v>0</v>
      </c>
      <c r="D7" s="104" t="s">
        <v>0</v>
      </c>
      <c r="E7" s="104" t="s">
        <v>0</v>
      </c>
      <c r="F7" s="104" t="s">
        <v>0</v>
      </c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" customHeight="1">
      <c r="A8" s="10"/>
      <c r="B8" s="10" t="s">
        <v>814</v>
      </c>
      <c r="C8" s="104" t="s">
        <v>0</v>
      </c>
      <c r="D8" s="104" t="s">
        <v>0</v>
      </c>
      <c r="E8" s="104" t="s">
        <v>0</v>
      </c>
      <c r="F8" s="104" t="s">
        <v>0</v>
      </c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" customHeight="1">
      <c r="A9" s="10"/>
      <c r="B9" s="10" t="s">
        <v>605</v>
      </c>
      <c r="C9" s="104" t="s">
        <v>0</v>
      </c>
      <c r="D9" s="104" t="s">
        <v>0</v>
      </c>
      <c r="E9" s="104" t="s">
        <v>0</v>
      </c>
      <c r="F9" s="104" t="s">
        <v>0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" customHeight="1">
      <c r="A10" s="10"/>
      <c r="B10" s="10" t="s">
        <v>815</v>
      </c>
      <c r="C10" s="104" t="s">
        <v>0</v>
      </c>
      <c r="D10" s="104" t="s">
        <v>0</v>
      </c>
      <c r="E10" s="104" t="s">
        <v>0</v>
      </c>
      <c r="F10" s="104" t="s">
        <v>0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" customHeight="1">
      <c r="A11" s="10"/>
      <c r="B11" s="10" t="s">
        <v>298</v>
      </c>
      <c r="C11" s="104" t="s">
        <v>0</v>
      </c>
      <c r="D11" s="104" t="s">
        <v>0</v>
      </c>
      <c r="E11" s="104" t="s">
        <v>0</v>
      </c>
      <c r="F11" s="104" t="s">
        <v>0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" customHeight="1">
      <c r="A12" s="10"/>
      <c r="B12" s="10" t="s">
        <v>208</v>
      </c>
      <c r="C12" s="104" t="s">
        <v>0</v>
      </c>
      <c r="D12" s="104" t="s">
        <v>0</v>
      </c>
      <c r="E12" s="104" t="s">
        <v>0</v>
      </c>
      <c r="F12" s="104" t="s">
        <v>0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" customHeight="1">
      <c r="A13" s="10"/>
      <c r="B13" s="10" t="s">
        <v>816</v>
      </c>
      <c r="C13" s="104" t="s">
        <v>0</v>
      </c>
      <c r="D13" s="104" t="s">
        <v>0</v>
      </c>
      <c r="E13" s="104" t="s">
        <v>0</v>
      </c>
      <c r="F13" s="104" t="s">
        <v>0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" customHeight="1">
      <c r="A14" s="10"/>
      <c r="B14" s="10" t="s">
        <v>852</v>
      </c>
      <c r="C14" s="104">
        <f>E14</f>
        <v>14006</v>
      </c>
      <c r="D14" s="104" t="s">
        <v>230</v>
      </c>
      <c r="E14" s="104">
        <f>INT(건설기계!H7/2.56)</f>
        <v>14006</v>
      </c>
      <c r="F14" s="104" t="s">
        <v>230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" customHeight="1">
      <c r="A15" s="10"/>
      <c r="B15" s="10" t="s">
        <v>853</v>
      </c>
      <c r="C15" s="104">
        <f>D15</f>
        <v>437</v>
      </c>
      <c r="D15" s="104">
        <f>INT(건설기계!G7/2.56)</f>
        <v>437</v>
      </c>
      <c r="E15" s="104" t="s">
        <v>230</v>
      </c>
      <c r="F15" s="104" t="s">
        <v>230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" customHeight="1">
      <c r="A16" s="10"/>
      <c r="B16" s="10" t="s">
        <v>854</v>
      </c>
      <c r="C16" s="104">
        <f>F16</f>
        <v>198</v>
      </c>
      <c r="D16" s="104" t="s">
        <v>230</v>
      </c>
      <c r="E16" s="104" t="s">
        <v>230</v>
      </c>
      <c r="F16" s="104">
        <f>INT(건설기계!I7/2.56)</f>
        <v>198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256" ht="18" customHeight="1">
      <c r="A17" s="10"/>
      <c r="B17" s="10" t="s">
        <v>255</v>
      </c>
      <c r="C17" s="104">
        <f>SUM(C14:C16)</f>
        <v>14641</v>
      </c>
      <c r="D17" s="104">
        <f>SUM(D14:D16)</f>
        <v>437</v>
      </c>
      <c r="E17" s="104">
        <f>SUM(E14:E16)</f>
        <v>14006</v>
      </c>
      <c r="F17" s="104">
        <f>SUM(F14:F16)</f>
        <v>198</v>
      </c>
      <c r="G17" s="1"/>
      <c r="H17" s="1"/>
      <c r="I17" s="1"/>
      <c r="J17" s="1"/>
      <c r="K17" s="1"/>
      <c r="L17" s="1"/>
      <c r="M17" s="1"/>
      <c r="N17" s="1"/>
      <c r="O17" s="1"/>
      <c r="P17" s="1"/>
      <c r="IV17" s="90">
        <f>SUM(C17:IU17)</f>
        <v>29282</v>
      </c>
    </row>
    <row r="18" spans="1:256" ht="18" customHeight="1">
      <c r="A18" s="298" t="s">
        <v>817</v>
      </c>
      <c r="B18" s="299"/>
      <c r="C18" s="105"/>
      <c r="D18" s="106"/>
      <c r="E18" s="106"/>
      <c r="F18" s="106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256" ht="18" customHeight="1">
      <c r="A19" s="10" t="s">
        <v>1</v>
      </c>
      <c r="B19" s="10" t="s">
        <v>105</v>
      </c>
      <c r="C19" s="104" t="s">
        <v>0</v>
      </c>
      <c r="D19" s="104" t="s">
        <v>0</v>
      </c>
      <c r="E19" s="104" t="s">
        <v>0</v>
      </c>
      <c r="F19" s="104" t="s">
        <v>0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256" ht="18" customHeight="1">
      <c r="A20" s="10"/>
      <c r="B20" s="10" t="s">
        <v>843</v>
      </c>
      <c r="C20" s="104" t="s">
        <v>0</v>
      </c>
      <c r="D20" s="104" t="s">
        <v>0</v>
      </c>
      <c r="E20" s="104" t="s">
        <v>0</v>
      </c>
      <c r="F20" s="104" t="s">
        <v>0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256" ht="18" customHeight="1">
      <c r="A21" s="10"/>
      <c r="B21" s="10" t="s">
        <v>818</v>
      </c>
      <c r="C21" s="104" t="s">
        <v>0</v>
      </c>
      <c r="D21" s="104" t="s">
        <v>0</v>
      </c>
      <c r="E21" s="104" t="s">
        <v>0</v>
      </c>
      <c r="F21" s="104" t="s">
        <v>0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256" ht="18" customHeight="1">
      <c r="A22" s="10"/>
      <c r="B22" s="10" t="s">
        <v>819</v>
      </c>
      <c r="C22" s="104" t="s">
        <v>0</v>
      </c>
      <c r="D22" s="104" t="s">
        <v>0</v>
      </c>
      <c r="E22" s="104" t="s">
        <v>0</v>
      </c>
      <c r="F22" s="104" t="s">
        <v>0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256" ht="18" customHeight="1">
      <c r="A23" s="10"/>
      <c r="B23" s="10" t="s">
        <v>855</v>
      </c>
      <c r="C23" s="104">
        <f>E23</f>
        <v>1295</v>
      </c>
      <c r="D23" s="104" t="s">
        <v>230</v>
      </c>
      <c r="E23" s="104">
        <f>INT(건설기계!H8/44.92)</f>
        <v>1295</v>
      </c>
      <c r="F23" s="104" t="s">
        <v>230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256" ht="18" customHeight="1">
      <c r="A24" s="10"/>
      <c r="B24" s="10" t="s">
        <v>856</v>
      </c>
      <c r="C24" s="104">
        <f>D24</f>
        <v>362</v>
      </c>
      <c r="D24" s="104">
        <f>INT(건설기계!G8/44.92)</f>
        <v>362</v>
      </c>
      <c r="E24" s="104" t="s">
        <v>230</v>
      </c>
      <c r="F24" s="104" t="s">
        <v>230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256" ht="18" customHeight="1">
      <c r="A25" s="10"/>
      <c r="B25" s="10" t="s">
        <v>857</v>
      </c>
      <c r="C25" s="104">
        <f>F25</f>
        <v>383</v>
      </c>
      <c r="D25" s="104" t="s">
        <v>230</v>
      </c>
      <c r="E25" s="104" t="s">
        <v>230</v>
      </c>
      <c r="F25" s="104">
        <f>INT(건설기계!I8/44.92)</f>
        <v>383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256" ht="18" customHeight="1">
      <c r="A26" s="10"/>
      <c r="B26" s="10" t="s">
        <v>800</v>
      </c>
      <c r="C26" s="104">
        <f>SUM(C23:C25)</f>
        <v>2040</v>
      </c>
      <c r="D26" s="104">
        <f>SUM(D23:D25)</f>
        <v>362</v>
      </c>
      <c r="E26" s="104">
        <f>SUM(E23:E25)</f>
        <v>1295</v>
      </c>
      <c r="F26" s="104">
        <f>SUM(F23:F25)</f>
        <v>383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256" ht="18" customHeight="1">
      <c r="A27" s="298" t="s">
        <v>110</v>
      </c>
      <c r="B27" s="299"/>
      <c r="C27" s="105" t="s">
        <v>570</v>
      </c>
      <c r="D27" s="106"/>
      <c r="E27" s="106"/>
      <c r="F27" s="106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256" ht="18" customHeight="1">
      <c r="A28" s="10" t="s">
        <v>1</v>
      </c>
      <c r="B28" s="10" t="s">
        <v>86</v>
      </c>
      <c r="C28" s="104" t="s">
        <v>0</v>
      </c>
      <c r="D28" s="104" t="s">
        <v>0</v>
      </c>
      <c r="E28" s="104" t="s">
        <v>0</v>
      </c>
      <c r="F28" s="104" t="s">
        <v>0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256" ht="18" customHeight="1">
      <c r="A29" s="10"/>
      <c r="B29" s="10" t="s">
        <v>820</v>
      </c>
      <c r="C29" s="104" t="s">
        <v>0</v>
      </c>
      <c r="D29" s="104" t="s">
        <v>0</v>
      </c>
      <c r="E29" s="104" t="s">
        <v>0</v>
      </c>
      <c r="F29" s="104" t="s">
        <v>0</v>
      </c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256" ht="18" customHeight="1">
      <c r="A30" s="10"/>
      <c r="B30" s="10" t="s">
        <v>821</v>
      </c>
      <c r="C30" s="104" t="s">
        <v>0</v>
      </c>
      <c r="D30" s="104" t="s">
        <v>0</v>
      </c>
      <c r="E30" s="104" t="s">
        <v>0</v>
      </c>
      <c r="F30" s="104" t="s">
        <v>0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256" ht="18" customHeight="1">
      <c r="A31" s="10"/>
      <c r="B31" s="10" t="s">
        <v>822</v>
      </c>
      <c r="C31" s="104" t="s">
        <v>0</v>
      </c>
      <c r="D31" s="104" t="s">
        <v>0</v>
      </c>
      <c r="E31" s="104" t="s">
        <v>0</v>
      </c>
      <c r="F31" s="104" t="s">
        <v>0</v>
      </c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256" ht="18" customHeight="1">
      <c r="A32" s="10"/>
      <c r="B32" s="10" t="s">
        <v>858</v>
      </c>
      <c r="C32" s="104">
        <f>E32</f>
        <v>962</v>
      </c>
      <c r="D32" s="104" t="s">
        <v>230</v>
      </c>
      <c r="E32" s="104">
        <f>INT(건설기계!H8/60.48)</f>
        <v>962</v>
      </c>
      <c r="F32" s="104" t="s">
        <v>230</v>
      </c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8" customHeight="1">
      <c r="A33" s="10"/>
      <c r="B33" s="10" t="s">
        <v>859</v>
      </c>
      <c r="C33" s="104">
        <f>D33</f>
        <v>269</v>
      </c>
      <c r="D33" s="104">
        <f>INT(건설기계!G8/60.48)</f>
        <v>269</v>
      </c>
      <c r="E33" s="104" t="s">
        <v>230</v>
      </c>
      <c r="F33" s="104" t="s">
        <v>230</v>
      </c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>
      <c r="A34" s="10"/>
      <c r="B34" s="10" t="s">
        <v>860</v>
      </c>
      <c r="C34" s="104">
        <f>F34</f>
        <v>284</v>
      </c>
      <c r="D34" s="104" t="s">
        <v>230</v>
      </c>
      <c r="E34" s="104" t="s">
        <v>230</v>
      </c>
      <c r="F34" s="104">
        <f>INT(건설기계!I8/60.48)</f>
        <v>284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8" customHeight="1">
      <c r="A35" s="10"/>
      <c r="B35" s="10" t="s">
        <v>255</v>
      </c>
      <c r="C35" s="104">
        <f>SUM(C32:C34)</f>
        <v>1515</v>
      </c>
      <c r="D35" s="104">
        <f>SUM(D32:D34)</f>
        <v>269</v>
      </c>
      <c r="E35" s="104">
        <f>SUM(E32:E34)</f>
        <v>962</v>
      </c>
      <c r="F35" s="104">
        <f>SUM(F32:F34)</f>
        <v>284</v>
      </c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8" customHeight="1">
      <c r="A36" s="298" t="s">
        <v>173</v>
      </c>
      <c r="B36" s="299"/>
      <c r="C36" s="105"/>
      <c r="D36" s="106"/>
      <c r="E36" s="106"/>
      <c r="F36" s="106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8" customHeight="1">
      <c r="A37" s="10" t="s">
        <v>1</v>
      </c>
      <c r="B37" s="10" t="s">
        <v>293</v>
      </c>
      <c r="C37" s="104" t="s">
        <v>0</v>
      </c>
      <c r="D37" s="104" t="s">
        <v>0</v>
      </c>
      <c r="E37" s="104" t="s">
        <v>0</v>
      </c>
      <c r="F37" s="104" t="s">
        <v>0</v>
      </c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8" customHeight="1">
      <c r="A38" s="10" t="s">
        <v>1</v>
      </c>
      <c r="B38" s="10" t="s">
        <v>823</v>
      </c>
      <c r="C38" s="104" t="s">
        <v>0</v>
      </c>
      <c r="D38" s="104" t="s">
        <v>0</v>
      </c>
      <c r="E38" s="104" t="s">
        <v>0</v>
      </c>
      <c r="F38" s="104" t="s">
        <v>0</v>
      </c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8" customHeight="1">
      <c r="A39" s="10"/>
      <c r="B39" s="10" t="s">
        <v>801</v>
      </c>
      <c r="C39" s="104" t="s">
        <v>0</v>
      </c>
      <c r="D39" s="104" t="s">
        <v>0</v>
      </c>
      <c r="E39" s="104" t="s">
        <v>0</v>
      </c>
      <c r="F39" s="104" t="s">
        <v>0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8" customHeight="1">
      <c r="A40" s="10"/>
      <c r="B40" s="10" t="s">
        <v>842</v>
      </c>
      <c r="C40" s="104" t="s">
        <v>0</v>
      </c>
      <c r="D40" s="104" t="s">
        <v>0</v>
      </c>
      <c r="E40" s="104" t="s">
        <v>0</v>
      </c>
      <c r="F40" s="104" t="s">
        <v>0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8" customHeight="1">
      <c r="A41" s="10"/>
      <c r="B41" s="10" t="s">
        <v>861</v>
      </c>
      <c r="C41" s="104">
        <f>E41</f>
        <v>962</v>
      </c>
      <c r="D41" s="104" t="s">
        <v>230</v>
      </c>
      <c r="E41" s="104">
        <f>INT(건설기계!H8/60.48)</f>
        <v>962</v>
      </c>
      <c r="F41" s="104" t="s">
        <v>230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8" customHeight="1">
      <c r="A42" s="10"/>
      <c r="B42" s="10" t="s">
        <v>859</v>
      </c>
      <c r="C42" s="104">
        <f>D42</f>
        <v>269</v>
      </c>
      <c r="D42" s="104">
        <f>INT(건설기계!G8/60.48)</f>
        <v>269</v>
      </c>
      <c r="E42" s="104" t="s">
        <v>230</v>
      </c>
      <c r="F42" s="104" t="s">
        <v>230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8" customHeight="1">
      <c r="A43" s="10"/>
      <c r="B43" s="10" t="s">
        <v>860</v>
      </c>
      <c r="C43" s="104">
        <f>F43</f>
        <v>284</v>
      </c>
      <c r="D43" s="104" t="s">
        <v>230</v>
      </c>
      <c r="E43" s="104" t="s">
        <v>230</v>
      </c>
      <c r="F43" s="104">
        <f>INT(건설기계!I8/60.48)</f>
        <v>284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8" customHeight="1">
      <c r="A44" s="10" t="s">
        <v>1</v>
      </c>
      <c r="B44" s="10" t="s">
        <v>824</v>
      </c>
      <c r="C44" s="104">
        <f>SUM(C41:C43)</f>
        <v>1515</v>
      </c>
      <c r="D44" s="104">
        <f>SUM(D41:D43)</f>
        <v>269</v>
      </c>
      <c r="E44" s="104">
        <f>SUM(E41:E43)</f>
        <v>962</v>
      </c>
      <c r="F44" s="104">
        <f>SUM(F41:F43)</f>
        <v>284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8" customHeight="1">
      <c r="A45" s="298" t="s">
        <v>12</v>
      </c>
      <c r="B45" s="299"/>
      <c r="C45" s="105"/>
      <c r="D45" s="106"/>
      <c r="E45" s="106"/>
      <c r="F45" s="106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8" customHeight="1">
      <c r="A46" s="10" t="s">
        <v>1</v>
      </c>
      <c r="B46" s="10" t="s">
        <v>135</v>
      </c>
      <c r="C46" s="104" t="s">
        <v>0</v>
      </c>
      <c r="D46" s="104" t="s">
        <v>0</v>
      </c>
      <c r="E46" s="104" t="s">
        <v>0</v>
      </c>
      <c r="F46" s="104" t="s">
        <v>0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8" customHeight="1">
      <c r="A47" s="10"/>
      <c r="B47" s="10" t="s">
        <v>862</v>
      </c>
      <c r="C47" s="104">
        <f>E47</f>
        <v>171037</v>
      </c>
      <c r="D47" s="104" t="s">
        <v>230</v>
      </c>
      <c r="E47" s="104">
        <f>노임단가!H10</f>
        <v>171037</v>
      </c>
      <c r="F47" s="104" t="s">
        <v>230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" customHeight="1">
      <c r="A48" s="10" t="s">
        <v>1</v>
      </c>
      <c r="B48" s="10" t="s">
        <v>255</v>
      </c>
      <c r="C48" s="104">
        <f>C47</f>
        <v>171037</v>
      </c>
      <c r="D48" s="104" t="s">
        <v>230</v>
      </c>
      <c r="E48" s="104">
        <f>E47</f>
        <v>171037</v>
      </c>
      <c r="F48" s="104" t="s">
        <v>230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8" customHeight="1">
      <c r="A49" s="298" t="s">
        <v>802</v>
      </c>
      <c r="B49" s="299"/>
      <c r="C49" s="105"/>
      <c r="D49" s="106"/>
      <c r="E49" s="106"/>
      <c r="F49" s="106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8" customHeight="1">
      <c r="A50" s="10" t="s">
        <v>1</v>
      </c>
      <c r="B50" s="10" t="s">
        <v>825</v>
      </c>
      <c r="C50" s="104" t="s">
        <v>0</v>
      </c>
      <c r="D50" s="104" t="s">
        <v>0</v>
      </c>
      <c r="E50" s="104" t="s">
        <v>0</v>
      </c>
      <c r="F50" s="104" t="s">
        <v>0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8" customHeight="1">
      <c r="A51" s="10" t="s">
        <v>1</v>
      </c>
      <c r="B51" s="10" t="s">
        <v>608</v>
      </c>
      <c r="C51" s="104" t="s">
        <v>0</v>
      </c>
      <c r="D51" s="104" t="s">
        <v>0</v>
      </c>
      <c r="E51" s="104" t="s">
        <v>0</v>
      </c>
      <c r="F51" s="104" t="s">
        <v>0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8" customHeight="1">
      <c r="A52" s="10"/>
      <c r="B52" s="10" t="s">
        <v>803</v>
      </c>
      <c r="C52" s="104" t="s">
        <v>0</v>
      </c>
      <c r="D52" s="104" t="s">
        <v>0</v>
      </c>
      <c r="E52" s="104" t="s">
        <v>0</v>
      </c>
      <c r="F52" s="104" t="s">
        <v>0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8" customHeight="1">
      <c r="A53" s="10"/>
      <c r="B53" s="10" t="s">
        <v>609</v>
      </c>
      <c r="C53" s="104" t="s">
        <v>0</v>
      </c>
      <c r="D53" s="104" t="s">
        <v>0</v>
      </c>
      <c r="E53" s="104" t="s">
        <v>0</v>
      </c>
      <c r="F53" s="104" t="s">
        <v>0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8" customHeight="1">
      <c r="A54" s="10"/>
      <c r="B54" s="10" t="s">
        <v>863</v>
      </c>
      <c r="C54" s="104">
        <f>E54</f>
        <v>102445</v>
      </c>
      <c r="D54" s="104" t="s">
        <v>230</v>
      </c>
      <c r="E54" s="104">
        <f>INT(건설기계!H9/0.35)</f>
        <v>102445</v>
      </c>
      <c r="F54" s="104" t="s">
        <v>230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8" customHeight="1">
      <c r="A55" s="10"/>
      <c r="B55" s="10" t="s">
        <v>864</v>
      </c>
      <c r="C55" s="104">
        <f>D55</f>
        <v>9580</v>
      </c>
      <c r="D55" s="104">
        <f>INT(건설기계!G9/0.35)</f>
        <v>9580</v>
      </c>
      <c r="E55" s="104" t="s">
        <v>230</v>
      </c>
      <c r="F55" s="104" t="s">
        <v>230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8" customHeight="1">
      <c r="A56" s="10"/>
      <c r="B56" s="10" t="s">
        <v>865</v>
      </c>
      <c r="C56" s="104">
        <f>F56</f>
        <v>5434</v>
      </c>
      <c r="D56" s="104" t="s">
        <v>230</v>
      </c>
      <c r="E56" s="104" t="s">
        <v>230</v>
      </c>
      <c r="F56" s="104">
        <f>INT(건설기계!I9/0.35)</f>
        <v>5434</v>
      </c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8" customHeight="1">
      <c r="A57" s="10" t="s">
        <v>1</v>
      </c>
      <c r="B57" s="10" t="s">
        <v>800</v>
      </c>
      <c r="C57" s="104">
        <f>SUM(C54:C56)</f>
        <v>117459</v>
      </c>
      <c r="D57" s="104">
        <f>SUM(D54:D56)</f>
        <v>9580</v>
      </c>
      <c r="E57" s="104">
        <f>SUM(E54:E56)</f>
        <v>102445</v>
      </c>
      <c r="F57" s="104">
        <f>SUM(F54:F56)</f>
        <v>5434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8" customHeight="1">
      <c r="A58" s="300" t="s">
        <v>25</v>
      </c>
      <c r="B58" s="301"/>
      <c r="C58" s="105"/>
      <c r="D58" s="106"/>
      <c r="E58" s="106"/>
      <c r="F58" s="106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8" customHeight="1">
      <c r="A59" s="194" t="s">
        <v>1</v>
      </c>
      <c r="B59" s="194" t="s">
        <v>278</v>
      </c>
      <c r="C59" s="104" t="s">
        <v>0</v>
      </c>
      <c r="D59" s="104" t="s">
        <v>0</v>
      </c>
      <c r="E59" s="104" t="s">
        <v>0</v>
      </c>
      <c r="F59" s="104" t="s">
        <v>0</v>
      </c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8" customHeight="1">
      <c r="A60" s="194" t="s">
        <v>1</v>
      </c>
      <c r="B60" s="194" t="s">
        <v>607</v>
      </c>
      <c r="C60" s="104" t="s">
        <v>0</v>
      </c>
      <c r="D60" s="104" t="s">
        <v>0</v>
      </c>
      <c r="E60" s="104" t="s">
        <v>0</v>
      </c>
      <c r="F60" s="104" t="s">
        <v>0</v>
      </c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8" customHeight="1">
      <c r="A61" s="194" t="s">
        <v>1</v>
      </c>
      <c r="B61" s="194" t="s">
        <v>826</v>
      </c>
      <c r="C61" s="104" t="s">
        <v>0</v>
      </c>
      <c r="D61" s="104" t="s">
        <v>0</v>
      </c>
      <c r="E61" s="104" t="s">
        <v>0</v>
      </c>
      <c r="F61" s="104" t="s">
        <v>0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8" customHeight="1">
      <c r="A62" s="194"/>
      <c r="B62" s="194" t="s">
        <v>610</v>
      </c>
      <c r="C62" s="104" t="s">
        <v>0</v>
      </c>
      <c r="D62" s="104" t="s">
        <v>0</v>
      </c>
      <c r="E62" s="104" t="s">
        <v>0</v>
      </c>
      <c r="F62" s="104" t="s">
        <v>0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8" customHeight="1">
      <c r="A63" s="194"/>
      <c r="B63" s="194" t="s">
        <v>866</v>
      </c>
      <c r="C63" s="104">
        <f>E63</f>
        <v>132800</v>
      </c>
      <c r="D63" s="104" t="s">
        <v>230</v>
      </c>
      <c r="E63" s="104">
        <f>INT(건설기계!H10/0.27)</f>
        <v>132800</v>
      </c>
      <c r="F63" s="104" t="s">
        <v>230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8" customHeight="1">
      <c r="A64" s="194"/>
      <c r="B64" s="194" t="s">
        <v>867</v>
      </c>
      <c r="C64" s="104">
        <f>D64</f>
        <v>6466</v>
      </c>
      <c r="D64" s="104">
        <f>INT(건설기계!G10/0.27)</f>
        <v>6466</v>
      </c>
      <c r="E64" s="104" t="s">
        <v>230</v>
      </c>
      <c r="F64" s="104" t="s">
        <v>230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8" customHeight="1">
      <c r="A65" s="194"/>
      <c r="B65" s="194" t="s">
        <v>868</v>
      </c>
      <c r="C65" s="104">
        <f>F65</f>
        <v>2218</v>
      </c>
      <c r="D65" s="104" t="s">
        <v>230</v>
      </c>
      <c r="E65" s="104" t="s">
        <v>230</v>
      </c>
      <c r="F65" s="104">
        <f>INT(건설기계!I10/0.27)</f>
        <v>2218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8" customHeight="1">
      <c r="A66" s="194" t="s">
        <v>1</v>
      </c>
      <c r="B66" s="194" t="s">
        <v>152</v>
      </c>
      <c r="C66" s="104">
        <f>SUM(C63:C65)</f>
        <v>141484</v>
      </c>
      <c r="D66" s="104">
        <f>SUM(D63:D65)</f>
        <v>6466</v>
      </c>
      <c r="E66" s="104">
        <f>SUM(E63:E65)</f>
        <v>132800</v>
      </c>
      <c r="F66" s="104">
        <f>SUM(F63:F65)</f>
        <v>2218</v>
      </c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8" customHeight="1">
      <c r="A67" s="298" t="s">
        <v>197</v>
      </c>
      <c r="B67" s="299"/>
      <c r="C67" s="105"/>
      <c r="D67" s="106"/>
      <c r="E67" s="106"/>
      <c r="F67" s="106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8" customHeight="1">
      <c r="A68" s="10" t="s">
        <v>1</v>
      </c>
      <c r="B68" s="10" t="s">
        <v>611</v>
      </c>
      <c r="C68" s="104" t="s">
        <v>0</v>
      </c>
      <c r="D68" s="104" t="s">
        <v>0</v>
      </c>
      <c r="E68" s="104" t="s">
        <v>0</v>
      </c>
      <c r="F68" s="104" t="s">
        <v>0</v>
      </c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8" customHeight="1">
      <c r="A69" s="10" t="s">
        <v>1</v>
      </c>
      <c r="B69" s="10" t="s">
        <v>50</v>
      </c>
      <c r="C69" s="104" t="s">
        <v>0</v>
      </c>
      <c r="D69" s="104" t="s">
        <v>0</v>
      </c>
      <c r="E69" s="104" t="s">
        <v>0</v>
      </c>
      <c r="F69" s="104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8" customHeight="1">
      <c r="A70" s="10" t="s">
        <v>1</v>
      </c>
      <c r="B70" s="195" t="s">
        <v>844</v>
      </c>
      <c r="C70" s="104" t="s">
        <v>0</v>
      </c>
      <c r="D70" s="104" t="s">
        <v>0</v>
      </c>
      <c r="E70" s="104" t="s">
        <v>0</v>
      </c>
      <c r="F70" s="104" t="s">
        <v>0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8" customHeight="1">
      <c r="A71" s="10" t="s">
        <v>1</v>
      </c>
      <c r="B71" s="10" t="s">
        <v>827</v>
      </c>
      <c r="C71" s="104" t="s">
        <v>0</v>
      </c>
      <c r="D71" s="104" t="s">
        <v>0</v>
      </c>
      <c r="E71" s="104" t="s">
        <v>0</v>
      </c>
      <c r="F71" s="104" t="s">
        <v>0</v>
      </c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8" customHeight="1">
      <c r="A72" s="10" t="s">
        <v>1</v>
      </c>
      <c r="B72" s="10" t="s">
        <v>845</v>
      </c>
      <c r="C72" s="104" t="s">
        <v>0</v>
      </c>
      <c r="D72" s="104" t="s">
        <v>0</v>
      </c>
      <c r="E72" s="104" t="s">
        <v>0</v>
      </c>
      <c r="F72" s="104" t="s">
        <v>0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8" customHeight="1">
      <c r="A73" s="10"/>
      <c r="B73" s="10" t="s">
        <v>869</v>
      </c>
      <c r="C73" s="104">
        <f>E73</f>
        <v>1355</v>
      </c>
      <c r="D73" s="104" t="s">
        <v>230</v>
      </c>
      <c r="E73" s="104">
        <f>INT(건설기계!H8/42.94)</f>
        <v>1355</v>
      </c>
      <c r="F73" s="104" t="s">
        <v>230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8" customHeight="1">
      <c r="A74" s="10"/>
      <c r="B74" s="10" t="s">
        <v>870</v>
      </c>
      <c r="C74" s="104">
        <f>D74</f>
        <v>379</v>
      </c>
      <c r="D74" s="104">
        <f>INT(건설기계!G8/42.94)</f>
        <v>379</v>
      </c>
      <c r="E74" s="104" t="s">
        <v>230</v>
      </c>
      <c r="F74" s="104" t="s">
        <v>230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8" customHeight="1">
      <c r="A75" s="10"/>
      <c r="B75" s="10" t="s">
        <v>871</v>
      </c>
      <c r="C75" s="104">
        <f>F75</f>
        <v>401</v>
      </c>
      <c r="D75" s="104" t="s">
        <v>230</v>
      </c>
      <c r="E75" s="104" t="s">
        <v>230</v>
      </c>
      <c r="F75" s="104">
        <f>INT(건설기계!I8/42.94)</f>
        <v>401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8" customHeight="1">
      <c r="A76" s="10" t="s">
        <v>1</v>
      </c>
      <c r="B76" s="10" t="s">
        <v>152</v>
      </c>
      <c r="C76" s="104">
        <f>SUM(C73:C75)</f>
        <v>2135</v>
      </c>
      <c r="D76" s="104">
        <f>SUM(D73:D75)</f>
        <v>379</v>
      </c>
      <c r="E76" s="104">
        <f>SUM(E73:E75)</f>
        <v>1355</v>
      </c>
      <c r="F76" s="104">
        <f>SUM(F73:F75)</f>
        <v>401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2.75">
      <c r="A77" s="10" t="s">
        <v>1</v>
      </c>
      <c r="B77" s="10" t="s">
        <v>804</v>
      </c>
      <c r="C77" s="104" t="s">
        <v>0</v>
      </c>
      <c r="D77" s="104" t="s">
        <v>0</v>
      </c>
      <c r="E77" s="104" t="s">
        <v>0</v>
      </c>
      <c r="F77" s="104" t="s">
        <v>0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.95" customHeight="1">
      <c r="A78" s="10" t="s">
        <v>1</v>
      </c>
      <c r="B78" s="10" t="s">
        <v>828</v>
      </c>
      <c r="C78" s="104" t="s">
        <v>0</v>
      </c>
      <c r="D78" s="104" t="s">
        <v>0</v>
      </c>
      <c r="E78" s="104" t="s">
        <v>0</v>
      </c>
      <c r="F78" s="104" t="s">
        <v>0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.95" customHeight="1">
      <c r="A79" s="10" t="s">
        <v>1</v>
      </c>
      <c r="B79" s="10" t="s">
        <v>612</v>
      </c>
      <c r="C79" s="104" t="s">
        <v>0</v>
      </c>
      <c r="D79" s="104" t="s">
        <v>0</v>
      </c>
      <c r="E79" s="104" t="s">
        <v>0</v>
      </c>
      <c r="F79" s="104" t="s">
        <v>0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.95" customHeight="1">
      <c r="A80" s="10" t="s">
        <v>1</v>
      </c>
      <c r="B80" s="10" t="s">
        <v>613</v>
      </c>
      <c r="C80" s="104" t="s">
        <v>0</v>
      </c>
      <c r="D80" s="104" t="s">
        <v>0</v>
      </c>
      <c r="E80" s="104" t="s">
        <v>0</v>
      </c>
      <c r="F80" s="104" t="s">
        <v>0</v>
      </c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.95" customHeight="1">
      <c r="A81" s="10" t="s">
        <v>1</v>
      </c>
      <c r="B81" s="10" t="s">
        <v>614</v>
      </c>
      <c r="C81" s="104" t="s">
        <v>0</v>
      </c>
      <c r="D81" s="104" t="s">
        <v>0</v>
      </c>
      <c r="E81" s="104" t="s">
        <v>0</v>
      </c>
      <c r="F81" s="104" t="s">
        <v>0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95" customHeight="1">
      <c r="A82" s="10" t="s">
        <v>1</v>
      </c>
      <c r="B82" s="10" t="s">
        <v>615</v>
      </c>
      <c r="C82" s="104" t="s">
        <v>0</v>
      </c>
      <c r="D82" s="104" t="s">
        <v>0</v>
      </c>
      <c r="E82" s="104" t="s">
        <v>0</v>
      </c>
      <c r="F82" s="104" t="s">
        <v>0</v>
      </c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95" customHeight="1">
      <c r="A83" s="10" t="s">
        <v>1</v>
      </c>
      <c r="B83" s="10" t="s">
        <v>616</v>
      </c>
      <c r="C83" s="104" t="s">
        <v>0</v>
      </c>
      <c r="D83" s="104" t="s">
        <v>0</v>
      </c>
      <c r="E83" s="104" t="s">
        <v>0</v>
      </c>
      <c r="F83" s="104" t="s">
        <v>0</v>
      </c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95" customHeight="1">
      <c r="A84" s="10" t="s">
        <v>1</v>
      </c>
      <c r="B84" s="10" t="s">
        <v>617</v>
      </c>
      <c r="C84" s="104" t="s">
        <v>0</v>
      </c>
      <c r="D84" s="104" t="s">
        <v>0</v>
      </c>
      <c r="E84" s="104" t="s">
        <v>0</v>
      </c>
      <c r="F84" s="104" t="s">
        <v>0</v>
      </c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95" customHeight="1">
      <c r="A85" s="10" t="s">
        <v>1</v>
      </c>
      <c r="B85" s="10" t="s">
        <v>829</v>
      </c>
      <c r="C85" s="104" t="s">
        <v>0</v>
      </c>
      <c r="D85" s="104" t="s">
        <v>0</v>
      </c>
      <c r="E85" s="104" t="s">
        <v>0</v>
      </c>
      <c r="F85" s="104" t="s">
        <v>0</v>
      </c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8" customHeight="1">
      <c r="A86" s="10"/>
      <c r="B86" s="10" t="s">
        <v>872</v>
      </c>
      <c r="C86" s="104">
        <f>E86</f>
        <v>7293</v>
      </c>
      <c r="D86" s="104" t="s">
        <v>230</v>
      </c>
      <c r="E86" s="104">
        <f>INT(건설기계!H11/7.98)</f>
        <v>7293</v>
      </c>
      <c r="F86" s="104" t="s">
        <v>230</v>
      </c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8" customHeight="1">
      <c r="A87" s="10"/>
      <c r="B87" s="10" t="s">
        <v>873</v>
      </c>
      <c r="C87" s="104">
        <f>D87</f>
        <v>3709</v>
      </c>
      <c r="D87" s="104">
        <f>INT(건설기계!G11/7.98)</f>
        <v>3709</v>
      </c>
      <c r="E87" s="104" t="s">
        <v>230</v>
      </c>
      <c r="F87" s="104" t="s">
        <v>230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8" customHeight="1">
      <c r="A88" s="10"/>
      <c r="B88" s="10" t="s">
        <v>874</v>
      </c>
      <c r="C88" s="104">
        <f>F88</f>
        <v>2540</v>
      </c>
      <c r="D88" s="104" t="s">
        <v>230</v>
      </c>
      <c r="E88" s="104" t="s">
        <v>230</v>
      </c>
      <c r="F88" s="104">
        <f>INT(건설기계!I11/7.98)</f>
        <v>2540</v>
      </c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8" customHeight="1">
      <c r="A89" s="10" t="s">
        <v>1</v>
      </c>
      <c r="B89" s="10" t="s">
        <v>152</v>
      </c>
      <c r="C89" s="104">
        <f>SUM(C86:C88)</f>
        <v>13542</v>
      </c>
      <c r="D89" s="104">
        <f>SUM(D86:D88)</f>
        <v>3709</v>
      </c>
      <c r="E89" s="104">
        <f>SUM(E86:E88)</f>
        <v>7293</v>
      </c>
      <c r="F89" s="104">
        <f>SUM(F86:F88)</f>
        <v>2540</v>
      </c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8" customHeight="1">
      <c r="A90" s="10" t="s">
        <v>1</v>
      </c>
      <c r="B90" s="10" t="s">
        <v>255</v>
      </c>
      <c r="C90" s="104">
        <f>+C76+C89</f>
        <v>15677</v>
      </c>
      <c r="D90" s="104">
        <f>+D76+D89</f>
        <v>4088</v>
      </c>
      <c r="E90" s="104">
        <f>+E76+E89</f>
        <v>8648</v>
      </c>
      <c r="F90" s="104">
        <f>+F76+F89</f>
        <v>2941</v>
      </c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8" customHeight="1">
      <c r="A91" s="298" t="s">
        <v>261</v>
      </c>
      <c r="B91" s="299"/>
      <c r="C91" s="105"/>
      <c r="D91" s="106"/>
      <c r="E91" s="106"/>
      <c r="F91" s="106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8" customHeight="1">
      <c r="A92" s="10"/>
      <c r="B92" s="10" t="s">
        <v>805</v>
      </c>
      <c r="C92" s="104" t="s">
        <v>0</v>
      </c>
      <c r="D92" s="104" t="s">
        <v>0</v>
      </c>
      <c r="E92" s="104" t="s">
        <v>0</v>
      </c>
      <c r="F92" s="104" t="s">
        <v>0</v>
      </c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8" customHeight="1">
      <c r="A93" s="10"/>
      <c r="B93" s="10" t="s">
        <v>806</v>
      </c>
      <c r="C93" s="104" t="s">
        <v>0</v>
      </c>
      <c r="D93" s="104" t="s">
        <v>0</v>
      </c>
      <c r="E93" s="104" t="s">
        <v>0</v>
      </c>
      <c r="F93" s="104" t="s">
        <v>0</v>
      </c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8" customHeight="1">
      <c r="A94" s="10"/>
      <c r="B94" s="10" t="s">
        <v>830</v>
      </c>
      <c r="C94" s="104" t="s">
        <v>0</v>
      </c>
      <c r="D94" s="104" t="s">
        <v>0</v>
      </c>
      <c r="E94" s="104" t="s">
        <v>0</v>
      </c>
      <c r="F94" s="104" t="s">
        <v>0</v>
      </c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8" customHeight="1">
      <c r="A95" s="10"/>
      <c r="B95" s="10" t="s">
        <v>807</v>
      </c>
      <c r="C95" s="104" t="s">
        <v>0</v>
      </c>
      <c r="D95" s="104" t="s">
        <v>0</v>
      </c>
      <c r="E95" s="104" t="s">
        <v>0</v>
      </c>
      <c r="F95" s="104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8" customHeight="1">
      <c r="A96" s="10"/>
      <c r="B96" s="10" t="s">
        <v>846</v>
      </c>
      <c r="C96" s="104" t="s">
        <v>0</v>
      </c>
      <c r="D96" s="104" t="s">
        <v>0</v>
      </c>
      <c r="E96" s="104" t="s">
        <v>0</v>
      </c>
      <c r="F96" s="104" t="s">
        <v>0</v>
      </c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8" customHeight="1">
      <c r="A97" s="10"/>
      <c r="B97" s="10" t="s">
        <v>875</v>
      </c>
      <c r="C97" s="104">
        <f>E97</f>
        <v>17322</v>
      </c>
      <c r="D97" s="104" t="s">
        <v>230</v>
      </c>
      <c r="E97" s="104">
        <f>INT(건설기계!H8/60.48*20*0.9)</f>
        <v>17322</v>
      </c>
      <c r="F97" s="104" t="s">
        <v>230</v>
      </c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8" customHeight="1">
      <c r="A98" s="10"/>
      <c r="B98" s="10" t="s">
        <v>876</v>
      </c>
      <c r="C98" s="104">
        <f>D98</f>
        <v>4849</v>
      </c>
      <c r="D98" s="104">
        <f>INT(건설기계!G8/60.48*20*0.9)</f>
        <v>4849</v>
      </c>
      <c r="E98" s="104" t="s">
        <v>230</v>
      </c>
      <c r="F98" s="104" t="s">
        <v>230</v>
      </c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8" customHeight="1">
      <c r="A99" s="10"/>
      <c r="B99" s="10" t="s">
        <v>877</v>
      </c>
      <c r="C99" s="104">
        <f>F99</f>
        <v>5127</v>
      </c>
      <c r="D99" s="104" t="s">
        <v>230</v>
      </c>
      <c r="E99" s="104" t="s">
        <v>230</v>
      </c>
      <c r="F99" s="104">
        <f>INT(건설기계!I8/60.48*20*0.9)</f>
        <v>5127</v>
      </c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8" customHeight="1">
      <c r="A100" s="10"/>
      <c r="B100" s="10" t="s">
        <v>152</v>
      </c>
      <c r="C100" s="104">
        <f>SUM(C97:C99)</f>
        <v>27298</v>
      </c>
      <c r="D100" s="104">
        <f>SUM(D97:D99)</f>
        <v>4849</v>
      </c>
      <c r="E100" s="104">
        <f>SUM(E97:E99)</f>
        <v>17322</v>
      </c>
      <c r="F100" s="104">
        <f>SUM(F97:F99)</f>
        <v>5127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8" customHeight="1">
      <c r="A101" s="10"/>
      <c r="B101" s="10" t="s">
        <v>232</v>
      </c>
      <c r="C101" s="104" t="s">
        <v>0</v>
      </c>
      <c r="D101" s="104" t="s">
        <v>0</v>
      </c>
      <c r="E101" s="104" t="s">
        <v>0</v>
      </c>
      <c r="F101" s="104" t="s">
        <v>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8" customHeight="1">
      <c r="A102" s="10"/>
      <c r="B102" s="10" t="s">
        <v>878</v>
      </c>
      <c r="C102" s="104">
        <f>E102</f>
        <v>4489</v>
      </c>
      <c r="D102" s="104" t="s">
        <v>230</v>
      </c>
      <c r="E102" s="104">
        <f>INT(0.2*노임단가!H9*0.1)</f>
        <v>4489</v>
      </c>
      <c r="F102" s="104" t="s">
        <v>230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8" customHeight="1">
      <c r="A103" s="10"/>
      <c r="B103" s="10" t="s">
        <v>879</v>
      </c>
      <c r="C103" s="104">
        <f>E103</f>
        <v>68414</v>
      </c>
      <c r="D103" s="104" t="s">
        <v>230</v>
      </c>
      <c r="E103" s="104">
        <f>INT(4*노임단가!H10*0.1)</f>
        <v>68414</v>
      </c>
      <c r="F103" s="104" t="s">
        <v>230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8" customHeight="1">
      <c r="A104" s="10"/>
      <c r="B104" s="10" t="s">
        <v>152</v>
      </c>
      <c r="C104" s="104">
        <f>SUM(C102:C103)</f>
        <v>72903</v>
      </c>
      <c r="D104" s="104" t="s">
        <v>230</v>
      </c>
      <c r="E104" s="104">
        <f>+E102+E103</f>
        <v>72903</v>
      </c>
      <c r="F104" s="104" t="s">
        <v>230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8" customHeight="1">
      <c r="A105" s="10"/>
      <c r="B105" s="10" t="s">
        <v>808</v>
      </c>
      <c r="C105" s="104">
        <f>+C100+C104</f>
        <v>100201</v>
      </c>
      <c r="D105" s="104">
        <f>+D100</f>
        <v>4849</v>
      </c>
      <c r="E105" s="104">
        <f>+E104+E100</f>
        <v>90225</v>
      </c>
      <c r="F105" s="104">
        <f>+F100</f>
        <v>5127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8" customHeight="1">
      <c r="A106" s="298" t="s">
        <v>831</v>
      </c>
      <c r="B106" s="299"/>
      <c r="C106" s="105"/>
      <c r="D106" s="106"/>
      <c r="E106" s="106"/>
      <c r="F106" s="106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8" customHeight="1">
      <c r="A107" s="10" t="s">
        <v>1</v>
      </c>
      <c r="B107" s="10" t="s">
        <v>832</v>
      </c>
      <c r="C107" s="104" t="s">
        <v>0</v>
      </c>
      <c r="D107" s="104" t="s">
        <v>0</v>
      </c>
      <c r="E107" s="104" t="s">
        <v>0</v>
      </c>
      <c r="F107" s="104" t="s">
        <v>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8" customHeight="1">
      <c r="A108" s="10"/>
      <c r="B108" s="10" t="s">
        <v>809</v>
      </c>
      <c r="C108" s="104" t="s">
        <v>0</v>
      </c>
      <c r="D108" s="104" t="s">
        <v>0</v>
      </c>
      <c r="E108" s="104" t="s">
        <v>0</v>
      </c>
      <c r="F108" s="104" t="s">
        <v>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8" customHeight="1">
      <c r="A109" s="10"/>
      <c r="B109" s="10" t="s">
        <v>880</v>
      </c>
      <c r="C109" s="104">
        <f>E109</f>
        <v>1195</v>
      </c>
      <c r="D109" s="104" t="s">
        <v>230</v>
      </c>
      <c r="E109" s="104">
        <f>INT(건설기계!H12/30)</f>
        <v>1195</v>
      </c>
      <c r="F109" s="104" t="s">
        <v>230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8" customHeight="1">
      <c r="A110" s="10"/>
      <c r="B110" s="10" t="s">
        <v>881</v>
      </c>
      <c r="C110" s="104">
        <f>D110</f>
        <v>326</v>
      </c>
      <c r="D110" s="104">
        <f>INT(건설기계!G12/30)</f>
        <v>326</v>
      </c>
      <c r="E110" s="104" t="s">
        <v>230</v>
      </c>
      <c r="F110" s="104" t="s">
        <v>230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8" customHeight="1">
      <c r="A111" s="10"/>
      <c r="B111" s="10" t="s">
        <v>882</v>
      </c>
      <c r="C111" s="104">
        <f>F111</f>
        <v>66</v>
      </c>
      <c r="D111" s="104" t="s">
        <v>230</v>
      </c>
      <c r="E111" s="104" t="s">
        <v>230</v>
      </c>
      <c r="F111" s="104">
        <f>INT(건설기계!I12/30)</f>
        <v>66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8" customHeight="1">
      <c r="A112" s="10"/>
      <c r="B112" s="10" t="s">
        <v>255</v>
      </c>
      <c r="C112" s="104">
        <f>SUM(C109:C111)</f>
        <v>1587</v>
      </c>
      <c r="D112" s="104">
        <f>SUM(D109:D111)</f>
        <v>326</v>
      </c>
      <c r="E112" s="104">
        <f>SUM(E109:E111)</f>
        <v>1195</v>
      </c>
      <c r="F112" s="104">
        <f>SUM(F109:F111)</f>
        <v>66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8" customHeight="1">
      <c r="A113" s="298" t="s">
        <v>118</v>
      </c>
      <c r="B113" s="299"/>
      <c r="C113" s="105"/>
      <c r="D113" s="106"/>
      <c r="E113" s="106"/>
      <c r="F113" s="106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8.600000000000001" customHeight="1">
      <c r="A114" s="10" t="s">
        <v>1</v>
      </c>
      <c r="B114" s="10" t="s">
        <v>833</v>
      </c>
      <c r="C114" s="104" t="s">
        <v>0</v>
      </c>
      <c r="D114" s="104" t="s">
        <v>0</v>
      </c>
      <c r="E114" s="104" t="s">
        <v>0</v>
      </c>
      <c r="F114" s="104" t="s">
        <v>0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8.600000000000001" customHeight="1">
      <c r="A115" s="10" t="s">
        <v>1</v>
      </c>
      <c r="B115" s="10" t="s">
        <v>265</v>
      </c>
      <c r="C115" s="104" t="s">
        <v>0</v>
      </c>
      <c r="D115" s="104" t="s">
        <v>0</v>
      </c>
      <c r="E115" s="104" t="s">
        <v>0</v>
      </c>
      <c r="F115" s="104" t="s">
        <v>0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8.600000000000001" customHeight="1">
      <c r="A116" s="10"/>
      <c r="B116" s="10" t="s">
        <v>214</v>
      </c>
      <c r="C116" s="104" t="s">
        <v>0</v>
      </c>
      <c r="D116" s="104" t="s">
        <v>0</v>
      </c>
      <c r="E116" s="104" t="s">
        <v>0</v>
      </c>
      <c r="F116" s="104" t="s">
        <v>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8.600000000000001" customHeight="1">
      <c r="A117" s="10"/>
      <c r="B117" s="10" t="s">
        <v>834</v>
      </c>
      <c r="C117" s="104" t="s">
        <v>0</v>
      </c>
      <c r="D117" s="104" t="s">
        <v>0</v>
      </c>
      <c r="E117" s="104" t="s">
        <v>0</v>
      </c>
      <c r="F117" s="104" t="s">
        <v>0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8.600000000000001" customHeight="1">
      <c r="A118" s="10"/>
      <c r="B118" s="10" t="s">
        <v>883</v>
      </c>
      <c r="C118" s="104">
        <f>F118</f>
        <v>410</v>
      </c>
      <c r="D118" s="104" t="s">
        <v>230</v>
      </c>
      <c r="E118" s="104" t="s">
        <v>230</v>
      </c>
      <c r="F118" s="104">
        <v>410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8.600000000000001" customHeight="1">
      <c r="A119" s="10"/>
      <c r="B119" s="10" t="s">
        <v>115</v>
      </c>
      <c r="C119" s="104" t="s">
        <v>0</v>
      </c>
      <c r="D119" s="104" t="s">
        <v>0</v>
      </c>
      <c r="E119" s="104" t="s">
        <v>0</v>
      </c>
      <c r="F119" s="104" t="s">
        <v>0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8.600000000000001" customHeight="1">
      <c r="A120" s="10"/>
      <c r="B120" s="10" t="s">
        <v>884</v>
      </c>
      <c r="C120" s="104">
        <f>D120</f>
        <v>5500</v>
      </c>
      <c r="D120" s="104">
        <f>5500*1</f>
        <v>5500</v>
      </c>
      <c r="E120" s="104" t="s">
        <v>230</v>
      </c>
      <c r="F120" s="104" t="s">
        <v>230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8.600000000000001" customHeight="1">
      <c r="A121" s="10"/>
      <c r="B121" s="10" t="s">
        <v>205</v>
      </c>
      <c r="C121" s="104" t="s">
        <v>0</v>
      </c>
      <c r="D121" s="104" t="s">
        <v>0</v>
      </c>
      <c r="E121" s="104" t="s">
        <v>0</v>
      </c>
      <c r="F121" s="104" t="s">
        <v>0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8.600000000000001" customHeight="1">
      <c r="A122" s="10"/>
      <c r="B122" s="10" t="s">
        <v>810</v>
      </c>
      <c r="C122" s="104">
        <f>F122</f>
        <v>49</v>
      </c>
      <c r="D122" s="104" t="s">
        <v>230</v>
      </c>
      <c r="E122" s="104" t="s">
        <v>230</v>
      </c>
      <c r="F122" s="104">
        <v>49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8.600000000000001" customHeight="1">
      <c r="A123" s="10" t="s">
        <v>1</v>
      </c>
      <c r="B123" s="10" t="s">
        <v>255</v>
      </c>
      <c r="C123" s="104">
        <f>SUM(C118:C122)</f>
        <v>5959</v>
      </c>
      <c r="D123" s="104">
        <f>D120</f>
        <v>5500</v>
      </c>
      <c r="E123" s="104" t="str">
        <f>E118</f>
        <v xml:space="preserve">                </v>
      </c>
      <c r="F123" s="104">
        <f>SUM(F118,F122)</f>
        <v>459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8" customHeight="1">
      <c r="A124" s="298" t="s">
        <v>305</v>
      </c>
      <c r="B124" s="299"/>
      <c r="C124" s="105"/>
      <c r="D124" s="106"/>
      <c r="E124" s="106"/>
      <c r="F124" s="106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8" customHeight="1">
      <c r="A125" s="10" t="s">
        <v>1</v>
      </c>
      <c r="B125" s="10" t="s">
        <v>107</v>
      </c>
      <c r="C125" s="104" t="s">
        <v>0</v>
      </c>
      <c r="D125" s="104" t="s">
        <v>0</v>
      </c>
      <c r="E125" s="104" t="s">
        <v>0</v>
      </c>
      <c r="F125" s="104" t="s">
        <v>0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8" customHeight="1">
      <c r="A126" s="10" t="s">
        <v>1</v>
      </c>
      <c r="B126" s="10" t="s">
        <v>270</v>
      </c>
      <c r="C126" s="104" t="s">
        <v>0</v>
      </c>
      <c r="D126" s="104" t="s">
        <v>0</v>
      </c>
      <c r="E126" s="104" t="s">
        <v>0</v>
      </c>
      <c r="F126" s="104" t="s">
        <v>0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8" customHeight="1">
      <c r="A127" s="10" t="s">
        <v>1</v>
      </c>
      <c r="B127" s="10" t="s">
        <v>223</v>
      </c>
      <c r="C127" s="104" t="s">
        <v>0</v>
      </c>
      <c r="D127" s="104" t="s">
        <v>0</v>
      </c>
      <c r="E127" s="104" t="s">
        <v>0</v>
      </c>
      <c r="F127" s="104" t="s">
        <v>0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8" customHeight="1">
      <c r="A128" s="10" t="s">
        <v>1</v>
      </c>
      <c r="B128" s="10" t="s">
        <v>69</v>
      </c>
      <c r="C128" s="104" t="s">
        <v>0</v>
      </c>
      <c r="D128" s="104" t="s">
        <v>0</v>
      </c>
      <c r="E128" s="104" t="s">
        <v>0</v>
      </c>
      <c r="F128" s="104" t="s">
        <v>0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8" customHeight="1">
      <c r="A129" s="10" t="s">
        <v>1</v>
      </c>
      <c r="B129" s="10" t="s">
        <v>619</v>
      </c>
      <c r="C129" s="104" t="s">
        <v>0</v>
      </c>
      <c r="D129" s="104" t="s">
        <v>0</v>
      </c>
      <c r="E129" s="104" t="s">
        <v>0</v>
      </c>
      <c r="F129" s="104" t="s">
        <v>0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8" customHeight="1">
      <c r="A130" s="10" t="s">
        <v>1</v>
      </c>
      <c r="B130" s="10" t="s">
        <v>620</v>
      </c>
      <c r="C130" s="104" t="s">
        <v>0</v>
      </c>
      <c r="D130" s="104" t="s">
        <v>0</v>
      </c>
      <c r="E130" s="104" t="s">
        <v>0</v>
      </c>
      <c r="F130" s="104" t="s">
        <v>0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8" customHeight="1">
      <c r="A131" s="10" t="s">
        <v>1</v>
      </c>
      <c r="B131" s="10" t="s">
        <v>835</v>
      </c>
      <c r="C131" s="104" t="s">
        <v>0</v>
      </c>
      <c r="D131" s="104" t="s">
        <v>0</v>
      </c>
      <c r="E131" s="104" t="s">
        <v>0</v>
      </c>
      <c r="F131" s="104" t="s">
        <v>0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8" customHeight="1">
      <c r="A132" s="10" t="s">
        <v>1</v>
      </c>
      <c r="B132" s="10" t="s">
        <v>836</v>
      </c>
      <c r="C132" s="104" t="s">
        <v>0</v>
      </c>
      <c r="D132" s="104" t="s">
        <v>0</v>
      </c>
      <c r="E132" s="104" t="s">
        <v>0</v>
      </c>
      <c r="F132" s="104" t="s">
        <v>0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8" customHeight="1">
      <c r="A133" s="10"/>
      <c r="B133" s="10" t="s">
        <v>226</v>
      </c>
      <c r="C133" s="104" t="s">
        <v>0</v>
      </c>
      <c r="D133" s="104" t="s">
        <v>0</v>
      </c>
      <c r="E133" s="104" t="s">
        <v>0</v>
      </c>
      <c r="F133" s="104" t="s">
        <v>0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8" customHeight="1">
      <c r="A134" s="10"/>
      <c r="B134" s="10" t="s">
        <v>309</v>
      </c>
      <c r="C134" s="104" t="s">
        <v>0</v>
      </c>
      <c r="D134" s="104" t="s">
        <v>0</v>
      </c>
      <c r="E134" s="104" t="s">
        <v>0</v>
      </c>
      <c r="F134" s="104" t="s">
        <v>0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8" customHeight="1">
      <c r="A135" s="10"/>
      <c r="B135" s="10" t="s">
        <v>165</v>
      </c>
      <c r="C135" s="104" t="s">
        <v>0</v>
      </c>
      <c r="D135" s="104" t="s">
        <v>0</v>
      </c>
      <c r="E135" s="104" t="s">
        <v>0</v>
      </c>
      <c r="F135" s="104" t="s">
        <v>0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8" customHeight="1">
      <c r="A136" s="10"/>
      <c r="B136" s="10" t="s">
        <v>67</v>
      </c>
      <c r="C136" s="104" t="s">
        <v>0</v>
      </c>
      <c r="D136" s="104" t="s">
        <v>0</v>
      </c>
      <c r="E136" s="104" t="s">
        <v>0</v>
      </c>
      <c r="F136" s="104" t="s">
        <v>0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8" customHeight="1">
      <c r="A137" s="10"/>
      <c r="B137" s="10" t="s">
        <v>22</v>
      </c>
      <c r="C137" s="104" t="s">
        <v>0</v>
      </c>
      <c r="D137" s="104" t="s">
        <v>0</v>
      </c>
      <c r="E137" s="104" t="s">
        <v>0</v>
      </c>
      <c r="F137" s="104" t="s">
        <v>0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8" customHeight="1">
      <c r="A138" s="10"/>
      <c r="B138" s="10" t="s">
        <v>885</v>
      </c>
      <c r="C138" s="104">
        <f>E138</f>
        <v>10017</v>
      </c>
      <c r="D138" s="104" t="s">
        <v>230</v>
      </c>
      <c r="E138" s="104">
        <f>INT(건설기계!H11/5.81)</f>
        <v>10017</v>
      </c>
      <c r="F138" s="104" t="s">
        <v>230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8" customHeight="1">
      <c r="A139" s="10"/>
      <c r="B139" s="10" t="s">
        <v>886</v>
      </c>
      <c r="C139" s="104">
        <f>D139</f>
        <v>5094</v>
      </c>
      <c r="D139" s="104">
        <f>INT(건설기계!G11/5.81)</f>
        <v>5094</v>
      </c>
      <c r="E139" s="104" t="s">
        <v>230</v>
      </c>
      <c r="F139" s="104" t="s">
        <v>230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8" customHeight="1">
      <c r="A140" s="10"/>
      <c r="B140" s="10" t="s">
        <v>887</v>
      </c>
      <c r="C140" s="104">
        <f>F140</f>
        <v>3489</v>
      </c>
      <c r="D140" s="104" t="s">
        <v>230</v>
      </c>
      <c r="E140" s="104" t="s">
        <v>230</v>
      </c>
      <c r="F140" s="104">
        <f>INT(건설기계!I11/5.81)</f>
        <v>3489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8" customHeight="1">
      <c r="A141" s="10" t="s">
        <v>1</v>
      </c>
      <c r="B141" s="10" t="s">
        <v>255</v>
      </c>
      <c r="C141" s="104">
        <f>SUM(C138:C140)</f>
        <v>18600</v>
      </c>
      <c r="D141" s="104">
        <f>SUM(D138:D140)</f>
        <v>5094</v>
      </c>
      <c r="E141" s="104">
        <f>SUM(E138:E140)</f>
        <v>10017</v>
      </c>
      <c r="F141" s="104">
        <f>SUM(F138:F140)</f>
        <v>3489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8" customHeight="1">
      <c r="A142" s="298" t="s">
        <v>190</v>
      </c>
      <c r="B142" s="299"/>
      <c r="C142" s="105"/>
      <c r="D142" s="106"/>
      <c r="E142" s="106"/>
      <c r="F142" s="106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8" customHeight="1">
      <c r="A143" s="10" t="s">
        <v>1</v>
      </c>
      <c r="B143" s="10" t="s">
        <v>72</v>
      </c>
      <c r="C143" s="104" t="s">
        <v>0</v>
      </c>
      <c r="D143" s="104" t="s">
        <v>0</v>
      </c>
      <c r="E143" s="104" t="s">
        <v>0</v>
      </c>
      <c r="F143" s="104" t="s">
        <v>0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8" customHeight="1">
      <c r="A144" s="10"/>
      <c r="B144" s="10" t="s">
        <v>837</v>
      </c>
      <c r="C144" s="104">
        <f>E144</f>
        <v>19004</v>
      </c>
      <c r="D144" s="104" t="s">
        <v>230</v>
      </c>
      <c r="E144" s="104">
        <f>INT(10/450*노임단가!H10*5)</f>
        <v>19004</v>
      </c>
      <c r="F144" s="104" t="s">
        <v>230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8" customHeight="1">
      <c r="A145" s="10"/>
      <c r="B145" s="10" t="s">
        <v>183</v>
      </c>
      <c r="C145" s="104" t="s">
        <v>0</v>
      </c>
      <c r="D145" s="104" t="s">
        <v>0</v>
      </c>
      <c r="E145" s="104" t="s">
        <v>0</v>
      </c>
      <c r="F145" s="104" t="s">
        <v>0</v>
      </c>
      <c r="G145" s="1"/>
      <c r="H145" s="1"/>
      <c r="I145" s="1"/>
      <c r="J145" s="1">
        <f>5047+15994</f>
        <v>21041</v>
      </c>
      <c r="K145" s="1"/>
      <c r="L145" s="1"/>
      <c r="M145" s="1"/>
      <c r="N145" s="1"/>
      <c r="O145" s="1"/>
      <c r="P145" s="1"/>
    </row>
    <row r="146" spans="1:16" ht="18" customHeight="1">
      <c r="A146" s="10"/>
      <c r="B146" s="10" t="s">
        <v>80</v>
      </c>
      <c r="C146" s="104" t="s">
        <v>0</v>
      </c>
      <c r="D146" s="104" t="s">
        <v>0</v>
      </c>
      <c r="E146" s="104" t="s">
        <v>0</v>
      </c>
      <c r="F146" s="104" t="s">
        <v>0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8" customHeight="1">
      <c r="A147" s="10"/>
      <c r="B147" s="10" t="s">
        <v>321</v>
      </c>
      <c r="C147" s="104" t="s">
        <v>0</v>
      </c>
      <c r="D147" s="104" t="s">
        <v>0</v>
      </c>
      <c r="E147" s="104" t="s">
        <v>0</v>
      </c>
      <c r="F147" s="104" t="s">
        <v>0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8" customHeight="1">
      <c r="A148" s="10"/>
      <c r="B148" s="10" t="s">
        <v>85</v>
      </c>
      <c r="C148" s="104" t="s">
        <v>0</v>
      </c>
      <c r="D148" s="104" t="s">
        <v>0</v>
      </c>
      <c r="E148" s="104" t="s">
        <v>0</v>
      </c>
      <c r="F148" s="104" t="s">
        <v>0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8" customHeight="1">
      <c r="A149" s="10"/>
      <c r="B149" s="10" t="s">
        <v>134</v>
      </c>
      <c r="C149" s="104" t="s">
        <v>0</v>
      </c>
      <c r="D149" s="104" t="s">
        <v>0</v>
      </c>
      <c r="E149" s="104" t="s">
        <v>0</v>
      </c>
      <c r="F149" s="104" t="s">
        <v>0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8" customHeight="1">
      <c r="A150" s="10"/>
      <c r="B150" s="10" t="s">
        <v>811</v>
      </c>
      <c r="C150" s="104" t="s">
        <v>0</v>
      </c>
      <c r="D150" s="104" t="s">
        <v>0</v>
      </c>
      <c r="E150" s="104" t="s">
        <v>0</v>
      </c>
      <c r="F150" s="104" t="s">
        <v>0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8" customHeight="1">
      <c r="A151" s="10"/>
      <c r="B151" s="10" t="s">
        <v>812</v>
      </c>
      <c r="C151" s="104" t="s">
        <v>0</v>
      </c>
      <c r="D151" s="104" t="s">
        <v>0</v>
      </c>
      <c r="E151" s="104" t="s">
        <v>0</v>
      </c>
      <c r="F151" s="104" t="s">
        <v>0</v>
      </c>
      <c r="G151" s="1"/>
      <c r="H151" s="6"/>
      <c r="I151" s="1"/>
      <c r="J151" s="1"/>
      <c r="K151" s="1"/>
      <c r="L151" s="1"/>
      <c r="M151" s="1"/>
      <c r="N151" s="1"/>
      <c r="O151" s="1"/>
      <c r="P151" s="1"/>
    </row>
    <row r="152" spans="1:16" ht="18" customHeight="1">
      <c r="A152" s="10"/>
      <c r="B152" s="10" t="s">
        <v>260</v>
      </c>
      <c r="C152" s="104" t="s">
        <v>0</v>
      </c>
      <c r="D152" s="104" t="s">
        <v>0</v>
      </c>
      <c r="E152" s="104" t="s">
        <v>0</v>
      </c>
      <c r="F152" s="104" t="s">
        <v>0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8" customHeight="1">
      <c r="A153" s="10"/>
      <c r="B153" s="10" t="s">
        <v>888</v>
      </c>
      <c r="C153" s="104">
        <f>E153</f>
        <v>21556</v>
      </c>
      <c r="D153" s="104" t="s">
        <v>230</v>
      </c>
      <c r="E153" s="104">
        <f>INT(건설기계!H11/2.7)</f>
        <v>21556</v>
      </c>
      <c r="F153" s="104" t="s">
        <v>230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8" customHeight="1">
      <c r="A154" s="10"/>
      <c r="B154" s="10" t="s">
        <v>889</v>
      </c>
      <c r="C154" s="104">
        <f>D154</f>
        <v>10963</v>
      </c>
      <c r="D154" s="104">
        <f>INT(건설기계!G11/2.7)</f>
        <v>10963</v>
      </c>
      <c r="E154" s="104" t="s">
        <v>230</v>
      </c>
      <c r="F154" s="104" t="s">
        <v>230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8" customHeight="1">
      <c r="A155" s="10"/>
      <c r="B155" s="10" t="s">
        <v>890</v>
      </c>
      <c r="C155" s="104">
        <f>F155</f>
        <v>7509</v>
      </c>
      <c r="D155" s="104" t="s">
        <v>230</v>
      </c>
      <c r="E155" s="104" t="s">
        <v>230</v>
      </c>
      <c r="F155" s="104">
        <f>INT(건설기계!I11/2.7)</f>
        <v>7509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8" customHeight="1">
      <c r="A156" s="10" t="s">
        <v>1</v>
      </c>
      <c r="B156" s="10" t="s">
        <v>255</v>
      </c>
      <c r="C156" s="104">
        <f>SUM(C144:C155)</f>
        <v>59032</v>
      </c>
      <c r="D156" s="104">
        <f>SUM(D153:D155)</f>
        <v>10963</v>
      </c>
      <c r="E156" s="104">
        <f>SUM(E144:E155)</f>
        <v>40560</v>
      </c>
      <c r="F156" s="104">
        <f>SUM(F153:F155)</f>
        <v>7509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8" customHeight="1">
      <c r="A157" s="298" t="s">
        <v>273</v>
      </c>
      <c r="B157" s="299"/>
      <c r="C157" s="105"/>
      <c r="D157" s="106"/>
      <c r="E157" s="106"/>
      <c r="F157" s="106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8" customHeight="1">
      <c r="A158" s="10" t="s">
        <v>1</v>
      </c>
      <c r="B158" s="10" t="s">
        <v>106</v>
      </c>
      <c r="C158" s="104" t="s">
        <v>0</v>
      </c>
      <c r="D158" s="104" t="s">
        <v>0</v>
      </c>
      <c r="E158" s="104" t="s">
        <v>0</v>
      </c>
      <c r="F158" s="104" t="s">
        <v>0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8" customHeight="1">
      <c r="A159" s="10"/>
      <c r="B159" s="10" t="s">
        <v>5</v>
      </c>
      <c r="C159" s="104" t="s">
        <v>0</v>
      </c>
      <c r="D159" s="104" t="s">
        <v>0</v>
      </c>
      <c r="E159" s="104" t="s">
        <v>0</v>
      </c>
      <c r="F159" s="104" t="s">
        <v>0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8" customHeight="1">
      <c r="A160" s="10"/>
      <c r="B160" s="10" t="s">
        <v>215</v>
      </c>
      <c r="C160" s="104" t="s">
        <v>0</v>
      </c>
      <c r="D160" s="104" t="s">
        <v>0</v>
      </c>
      <c r="E160" s="104" t="s">
        <v>0</v>
      </c>
      <c r="F160" s="104" t="s">
        <v>0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8" customHeight="1">
      <c r="A161" s="10"/>
      <c r="B161" s="10" t="s">
        <v>891</v>
      </c>
      <c r="C161" s="104">
        <f>E161</f>
        <v>17637</v>
      </c>
      <c r="D161" s="104" t="s">
        <v>230</v>
      </c>
      <c r="E161" s="104">
        <f>INT(건설기계!H11/3.3)</f>
        <v>17637</v>
      </c>
      <c r="F161" s="104" t="s">
        <v>230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8" customHeight="1">
      <c r="A162" s="10"/>
      <c r="B162" s="10" t="s">
        <v>892</v>
      </c>
      <c r="C162" s="104">
        <f>D162</f>
        <v>4937</v>
      </c>
      <c r="D162" s="104">
        <f>INT(건설기계!G8/3.3)</f>
        <v>4937</v>
      </c>
      <c r="E162" s="104" t="s">
        <v>230</v>
      </c>
      <c r="F162" s="104" t="s">
        <v>230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8" customHeight="1">
      <c r="A163" s="10"/>
      <c r="B163" s="10" t="s">
        <v>893</v>
      </c>
      <c r="C163" s="104">
        <f>F163</f>
        <v>5220</v>
      </c>
      <c r="D163" s="104" t="s">
        <v>230</v>
      </c>
      <c r="E163" s="104" t="s">
        <v>230</v>
      </c>
      <c r="F163" s="104">
        <f>INT(건설기계!I8/3.3)</f>
        <v>5220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8" customHeight="1">
      <c r="A164" s="10"/>
      <c r="B164" s="10" t="s">
        <v>894</v>
      </c>
      <c r="C164" s="104">
        <f>F164</f>
        <v>1625</v>
      </c>
      <c r="D164" s="104" t="s">
        <v>230</v>
      </c>
      <c r="E164" s="104" t="s">
        <v>230</v>
      </c>
      <c r="F164" s="104">
        <f>INT(건설기계!I13/3.3)</f>
        <v>1625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8" customHeight="1">
      <c r="A165" s="10"/>
      <c r="B165" s="10" t="s">
        <v>152</v>
      </c>
      <c r="C165" s="104">
        <f>SUM(C161:C164)</f>
        <v>29419</v>
      </c>
      <c r="D165" s="104">
        <f>SUM(D161:D164)</f>
        <v>4937</v>
      </c>
      <c r="E165" s="104">
        <f>SUM(E161:E164)</f>
        <v>17637</v>
      </c>
      <c r="F165" s="104">
        <f>SUM(F163:F164)</f>
        <v>6845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8" customHeight="1">
      <c r="A166" s="10"/>
      <c r="B166" s="10" t="s">
        <v>813</v>
      </c>
      <c r="C166" s="104" t="s">
        <v>0</v>
      </c>
      <c r="D166" s="104" t="s">
        <v>0</v>
      </c>
      <c r="E166" s="104" t="s">
        <v>0</v>
      </c>
      <c r="F166" s="104" t="s">
        <v>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8" customHeight="1">
      <c r="A167" s="10"/>
      <c r="B167" s="10" t="s">
        <v>895</v>
      </c>
      <c r="C167" s="104">
        <f>E167</f>
        <v>6478</v>
      </c>
      <c r="D167" s="104" t="s">
        <v>230</v>
      </c>
      <c r="E167" s="104">
        <f>INT(노임단가!H10/(3.3*8))</f>
        <v>6478</v>
      </c>
      <c r="F167" s="104" t="s">
        <v>230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8" customHeight="1">
      <c r="A168" s="10"/>
      <c r="B168" s="10" t="s">
        <v>119</v>
      </c>
      <c r="C168" s="104" t="s">
        <v>0</v>
      </c>
      <c r="D168" s="104" t="s">
        <v>0</v>
      </c>
      <c r="E168" s="104" t="s">
        <v>0</v>
      </c>
      <c r="F168" s="104" t="s">
        <v>0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8" customHeight="1">
      <c r="A169" s="10"/>
      <c r="B169" s="10" t="s">
        <v>838</v>
      </c>
      <c r="C169" s="104">
        <f>D169</f>
        <v>135</v>
      </c>
      <c r="D169" s="104">
        <f>INT(0.008*56000/3.3)</f>
        <v>135</v>
      </c>
      <c r="E169" s="104" t="s">
        <v>230</v>
      </c>
      <c r="F169" s="104" t="s">
        <v>230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8" customHeight="1">
      <c r="A170" s="10"/>
      <c r="B170" s="10" t="s">
        <v>839</v>
      </c>
      <c r="C170" s="104"/>
      <c r="D170" s="104"/>
      <c r="E170" s="104"/>
      <c r="F170" s="104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8" customHeight="1">
      <c r="A171" s="10"/>
      <c r="B171" s="10" t="s">
        <v>840</v>
      </c>
      <c r="C171" s="104" t="s">
        <v>0</v>
      </c>
      <c r="D171" s="104" t="s">
        <v>0</v>
      </c>
      <c r="E171" s="104" t="s">
        <v>0</v>
      </c>
      <c r="F171" s="104" t="s">
        <v>0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8" customHeight="1">
      <c r="A172" s="10"/>
      <c r="B172" s="10" t="s">
        <v>841</v>
      </c>
      <c r="C172" s="104"/>
      <c r="D172" s="104"/>
      <c r="E172" s="104"/>
      <c r="F172" s="104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8" customHeight="1">
      <c r="A173" s="10"/>
      <c r="B173" s="10" t="s">
        <v>732</v>
      </c>
      <c r="C173" s="104" t="s">
        <v>0</v>
      </c>
      <c r="D173" s="104" t="s">
        <v>0</v>
      </c>
      <c r="E173" s="104" t="s">
        <v>0</v>
      </c>
      <c r="F173" s="104" t="s">
        <v>0</v>
      </c>
      <c r="G173" s="1"/>
      <c r="H173" s="10"/>
      <c r="I173" s="1"/>
      <c r="J173" s="1"/>
      <c r="K173" s="1"/>
      <c r="L173" s="1"/>
      <c r="M173" s="1"/>
      <c r="N173" s="1"/>
      <c r="O173" s="1"/>
      <c r="P173" s="1"/>
    </row>
    <row r="174" spans="1:16" ht="18" customHeight="1">
      <c r="A174" s="10"/>
      <c r="B174" s="10" t="s">
        <v>896</v>
      </c>
      <c r="C174" s="104">
        <f>E174</f>
        <v>4386</v>
      </c>
      <c r="D174" s="104" t="s">
        <v>230</v>
      </c>
      <c r="E174" s="104">
        <f>INT(건설기계!H8/13.27)</f>
        <v>4386</v>
      </c>
      <c r="F174" s="104" t="s">
        <v>230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8" customHeight="1">
      <c r="A175" s="10"/>
      <c r="B175" s="10" t="s">
        <v>897</v>
      </c>
      <c r="C175" s="104">
        <f>D175</f>
        <v>1227</v>
      </c>
      <c r="D175" s="104">
        <f>INT(건설기계!G8/13.27)</f>
        <v>1227</v>
      </c>
      <c r="E175" s="104" t="s">
        <v>230</v>
      </c>
      <c r="F175" s="104" t="s">
        <v>230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8" customHeight="1">
      <c r="A176" s="10"/>
      <c r="B176" s="10" t="s">
        <v>898</v>
      </c>
      <c r="C176" s="104">
        <f>F176</f>
        <v>1298</v>
      </c>
      <c r="D176" s="104" t="s">
        <v>230</v>
      </c>
      <c r="E176" s="104" t="s">
        <v>230</v>
      </c>
      <c r="F176" s="104">
        <f>INT(건설기계!I8/13.27)</f>
        <v>1298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8" customHeight="1">
      <c r="A177" s="10"/>
      <c r="B177" s="10" t="s">
        <v>152</v>
      </c>
      <c r="C177" s="104">
        <f>SUM(C174:C176)</f>
        <v>6911</v>
      </c>
      <c r="D177" s="104">
        <f>SUM(D174:D176)</f>
        <v>1227</v>
      </c>
      <c r="E177" s="104">
        <f>SUM(E174:E176)</f>
        <v>4386</v>
      </c>
      <c r="F177" s="104">
        <f>SUM(F174:F176)</f>
        <v>1298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8" customHeight="1">
      <c r="A178" s="193" t="s">
        <v>1</v>
      </c>
      <c r="B178" s="193" t="s">
        <v>255</v>
      </c>
      <c r="C178" s="107">
        <f>SUM(C165,C167,C169,C177)</f>
        <v>42943</v>
      </c>
      <c r="D178" s="107">
        <f>SUM(D165,D167,D169,D177)</f>
        <v>6299</v>
      </c>
      <c r="E178" s="107">
        <f>SUM(E165,E167,E169,E177)</f>
        <v>28501</v>
      </c>
      <c r="F178" s="107">
        <f>SUM(F165,F167,F169,F177)</f>
        <v>8143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</row>
  </sheetData>
  <mergeCells count="21">
    <mergeCell ref="A1:F1"/>
    <mergeCell ref="A3:A4"/>
    <mergeCell ref="B3:B4"/>
    <mergeCell ref="C3:C4"/>
    <mergeCell ref="D3:D4"/>
    <mergeCell ref="E3:E4"/>
    <mergeCell ref="F3:F4"/>
    <mergeCell ref="A5:B5"/>
    <mergeCell ref="A18:B18"/>
    <mergeCell ref="A27:B27"/>
    <mergeCell ref="A36:B36"/>
    <mergeCell ref="A45:B45"/>
    <mergeCell ref="A49:B49"/>
    <mergeCell ref="A142:B142"/>
    <mergeCell ref="A157:B157"/>
    <mergeCell ref="A58:B58"/>
    <mergeCell ref="A67:B67"/>
    <mergeCell ref="A91:B91"/>
    <mergeCell ref="A106:B106"/>
    <mergeCell ref="A113:B113"/>
    <mergeCell ref="A124:B124"/>
  </mergeCells>
  <phoneticPr fontId="6" type="noConversion"/>
  <printOptions horizontalCentered="1"/>
  <pageMargins left="0.35433070866141736" right="0.35433070866141736" top="0.59055118110236227" bottom="0.39370078740157483" header="0.31496062992125984" footer="0.31496062992125984"/>
  <pageSetup paperSize="9" scale="78" orientation="portrait" r:id="rId1"/>
  <headerFooter alignWithMargins="0"/>
  <rowBreaks count="4" manualBreakCount="4">
    <brk id="44" max="5" man="1"/>
    <brk id="90" max="5" man="1"/>
    <brk id="141" max="5" man="1"/>
    <brk id="156" max="5" man="1"/>
  </rowBreaks>
  <colBreaks count="1" manualBreakCount="1">
    <brk id="6" max="17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13"/>
  <sheetViews>
    <sheetView view="pageBreakPreview" zoomScaleNormal="100" zoomScaleSheetLayoutView="100" workbookViewId="0">
      <selection activeCell="R8" sqref="R8"/>
    </sheetView>
  </sheetViews>
  <sheetFormatPr defaultRowHeight="18" customHeight="1"/>
  <cols>
    <col min="1" max="1" width="23.85546875" customWidth="1"/>
    <col min="2" max="2" width="12.85546875" style="69" bestFit="1" customWidth="1"/>
    <col min="3" max="3" width="12.28515625" bestFit="1" customWidth="1"/>
    <col min="4" max="5" width="7.85546875" customWidth="1"/>
    <col min="6" max="9" width="15" customWidth="1"/>
    <col min="10" max="10" width="14" customWidth="1"/>
    <col min="14" max="14" width="13.7109375" customWidth="1"/>
    <col min="15" max="15" width="32.7109375" customWidth="1"/>
    <col min="18" max="18" width="12.42578125" customWidth="1"/>
    <col min="19" max="19" width="12.28515625" customWidth="1"/>
    <col min="20" max="20" width="12.140625" customWidth="1"/>
    <col min="21" max="22" width="11.140625" customWidth="1"/>
    <col min="23" max="23" width="11.28515625" customWidth="1"/>
    <col min="24" max="24" width="13.42578125" customWidth="1"/>
    <col min="25" max="25" width="11.28515625" customWidth="1"/>
  </cols>
  <sheetData>
    <row r="1" spans="1:25" ht="26.1" customHeight="1">
      <c r="A1" s="276" t="s">
        <v>597</v>
      </c>
      <c r="B1" s="276"/>
      <c r="C1" s="276"/>
      <c r="D1" s="276"/>
      <c r="E1" s="276"/>
      <c r="F1" s="276"/>
      <c r="G1" s="276"/>
      <c r="H1" s="276"/>
      <c r="I1" s="276"/>
      <c r="J1" s="276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5" ht="18" customHeight="1">
      <c r="A2" s="6"/>
      <c r="B2" s="7"/>
      <c r="C2" s="6"/>
      <c r="D2" s="6"/>
      <c r="E2" s="6"/>
      <c r="F2" s="6"/>
      <c r="G2" s="6"/>
      <c r="H2" s="6"/>
      <c r="I2" s="6"/>
      <c r="J2" s="6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5" ht="18" customHeight="1">
      <c r="A3" s="282" t="s">
        <v>604</v>
      </c>
      <c r="B3" s="310" t="s">
        <v>701</v>
      </c>
      <c r="C3" s="282" t="s">
        <v>300</v>
      </c>
      <c r="D3" s="282" t="s">
        <v>170</v>
      </c>
      <c r="E3" s="282" t="s">
        <v>313</v>
      </c>
      <c r="F3" s="282" t="s">
        <v>109</v>
      </c>
      <c r="G3" s="282" t="s">
        <v>84</v>
      </c>
      <c r="H3" s="282" t="s">
        <v>218</v>
      </c>
      <c r="I3" s="282" t="s">
        <v>231</v>
      </c>
      <c r="J3" s="282" t="s">
        <v>137</v>
      </c>
      <c r="K3" s="1"/>
      <c r="L3" s="1"/>
      <c r="M3" s="1"/>
      <c r="N3" s="1"/>
      <c r="O3" s="1"/>
      <c r="P3" s="1"/>
      <c r="Q3" s="1"/>
      <c r="R3" s="1"/>
      <c r="S3" s="1"/>
      <c r="T3" s="1"/>
    </row>
    <row r="4" spans="1:25" ht="18" customHeight="1">
      <c r="A4" s="282"/>
      <c r="B4" s="311"/>
      <c r="C4" s="282"/>
      <c r="D4" s="282"/>
      <c r="E4" s="282"/>
      <c r="F4" s="282"/>
      <c r="G4" s="282"/>
      <c r="H4" s="282"/>
      <c r="I4" s="282"/>
      <c r="J4" s="282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5" ht="23.25" customHeight="1">
      <c r="A5" s="171" t="s">
        <v>739</v>
      </c>
      <c r="B5" s="172" t="s">
        <v>740</v>
      </c>
      <c r="C5" s="172" t="s">
        <v>295</v>
      </c>
      <c r="D5" s="173" t="s">
        <v>244</v>
      </c>
      <c r="E5" s="172" t="s">
        <v>478</v>
      </c>
      <c r="F5" s="9">
        <f>G5+H5+I5</f>
        <v>115481</v>
      </c>
      <c r="G5" s="9">
        <v>12013</v>
      </c>
      <c r="H5" s="9">
        <v>56874</v>
      </c>
      <c r="I5" s="9">
        <v>46594</v>
      </c>
      <c r="J5" s="9"/>
      <c r="K5" s="1"/>
      <c r="L5" s="1"/>
      <c r="M5" s="1"/>
      <c r="N5" s="182" t="s">
        <v>775</v>
      </c>
      <c r="O5" s="183"/>
      <c r="P5" s="184"/>
      <c r="Q5" s="183"/>
      <c r="R5" s="185"/>
      <c r="S5" s="186"/>
      <c r="T5" s="185"/>
      <c r="U5" s="186"/>
      <c r="V5" s="185"/>
      <c r="W5" s="186"/>
      <c r="X5" s="185"/>
      <c r="Y5" s="186"/>
    </row>
    <row r="6" spans="1:25" ht="23.25" customHeight="1">
      <c r="A6" s="56" t="s">
        <v>794</v>
      </c>
      <c r="B6" s="55" t="s">
        <v>797</v>
      </c>
      <c r="C6" s="55" t="s">
        <v>295</v>
      </c>
      <c r="D6" s="54" t="s">
        <v>244</v>
      </c>
      <c r="E6" s="55" t="s">
        <v>159</v>
      </c>
      <c r="F6" s="56">
        <f>G6+H6+I6</f>
        <v>68645</v>
      </c>
      <c r="G6" s="56">
        <v>8256</v>
      </c>
      <c r="H6" s="56">
        <v>50062</v>
      </c>
      <c r="I6" s="56">
        <v>10327</v>
      </c>
      <c r="J6" s="250" t="s">
        <v>1090</v>
      </c>
      <c r="K6" s="1"/>
      <c r="L6" s="1"/>
      <c r="M6" s="1"/>
      <c r="N6" s="176" t="s">
        <v>776</v>
      </c>
      <c r="O6" s="177" t="s">
        <v>777</v>
      </c>
      <c r="P6" s="179">
        <v>7.2</v>
      </c>
      <c r="Q6" s="177" t="s">
        <v>108</v>
      </c>
      <c r="R6" s="178">
        <v>1236</v>
      </c>
      <c r="S6" s="180">
        <v>8899.2000000000007</v>
      </c>
      <c r="T6" s="178">
        <v>1236</v>
      </c>
      <c r="U6" s="180">
        <v>8899.2000000000007</v>
      </c>
      <c r="V6" s="178">
        <v>0</v>
      </c>
      <c r="W6" s="180">
        <v>0</v>
      </c>
      <c r="X6" s="178">
        <v>0</v>
      </c>
      <c r="Y6" s="180">
        <v>0</v>
      </c>
    </row>
    <row r="7" spans="1:25" ht="23.25" customHeight="1">
      <c r="A7" s="56" t="s">
        <v>184</v>
      </c>
      <c r="B7" s="55" t="s">
        <v>601</v>
      </c>
      <c r="C7" s="55" t="s">
        <v>224</v>
      </c>
      <c r="D7" s="54" t="s">
        <v>244</v>
      </c>
      <c r="E7" s="55" t="s">
        <v>159</v>
      </c>
      <c r="F7" s="56">
        <f t="shared" ref="F7:F13" si="0">G7+H7+I7</f>
        <v>37483</v>
      </c>
      <c r="G7" s="56">
        <v>1120</v>
      </c>
      <c r="H7" s="56">
        <v>35856</v>
      </c>
      <c r="I7" s="56">
        <v>507</v>
      </c>
      <c r="J7" s="250" t="s">
        <v>1091</v>
      </c>
      <c r="K7" s="1"/>
      <c r="L7" s="1"/>
      <c r="M7" s="1"/>
      <c r="N7" s="176" t="s">
        <v>778</v>
      </c>
      <c r="O7" s="177" t="s">
        <v>779</v>
      </c>
      <c r="P7" s="181">
        <v>35</v>
      </c>
      <c r="Q7" s="177" t="s">
        <v>243</v>
      </c>
      <c r="R7" s="178">
        <v>8899.2000000000007</v>
      </c>
      <c r="S7" s="180">
        <v>3114.7</v>
      </c>
      <c r="T7" s="178">
        <v>8899.2000000000007</v>
      </c>
      <c r="U7" s="180">
        <v>3114.7</v>
      </c>
      <c r="V7" s="178">
        <v>0</v>
      </c>
      <c r="W7" s="180">
        <v>0</v>
      </c>
      <c r="X7" s="178">
        <v>0</v>
      </c>
      <c r="Y7" s="180">
        <v>0</v>
      </c>
    </row>
    <row r="8" spans="1:25" ht="23.25" customHeight="1">
      <c r="A8" s="56" t="s">
        <v>81</v>
      </c>
      <c r="B8" s="55" t="s">
        <v>602</v>
      </c>
      <c r="C8" s="55" t="s">
        <v>96</v>
      </c>
      <c r="D8" s="54" t="s">
        <v>244</v>
      </c>
      <c r="E8" s="55" t="s">
        <v>159</v>
      </c>
      <c r="F8" s="56">
        <f t="shared" si="0"/>
        <v>91724</v>
      </c>
      <c r="G8" s="56">
        <v>16294</v>
      </c>
      <c r="H8" s="56">
        <v>58203</v>
      </c>
      <c r="I8" s="56">
        <v>17227</v>
      </c>
      <c r="J8" s="250" t="s">
        <v>1092</v>
      </c>
      <c r="K8" s="1"/>
      <c r="L8" s="1"/>
      <c r="M8" s="1"/>
      <c r="N8" s="176" t="s">
        <v>780</v>
      </c>
      <c r="O8" s="177" t="s">
        <v>0</v>
      </c>
      <c r="P8" s="181">
        <v>1</v>
      </c>
      <c r="Q8" s="177" t="s">
        <v>100</v>
      </c>
      <c r="R8" s="178">
        <v>56874</v>
      </c>
      <c r="S8" s="180">
        <v>56874</v>
      </c>
      <c r="T8" s="178">
        <v>0</v>
      </c>
      <c r="U8" s="180">
        <v>0</v>
      </c>
      <c r="V8" s="178">
        <v>56874</v>
      </c>
      <c r="W8" s="180">
        <v>56874</v>
      </c>
      <c r="X8" s="178">
        <v>0</v>
      </c>
      <c r="Y8" s="180">
        <v>0</v>
      </c>
    </row>
    <row r="9" spans="1:25" ht="23.25" customHeight="1">
      <c r="A9" s="56" t="s">
        <v>598</v>
      </c>
      <c r="B9" s="55" t="s">
        <v>798</v>
      </c>
      <c r="C9" s="55" t="s">
        <v>65</v>
      </c>
      <c r="D9" s="54" t="s">
        <v>244</v>
      </c>
      <c r="E9" s="55" t="s">
        <v>159</v>
      </c>
      <c r="F9" s="56">
        <f t="shared" si="0"/>
        <v>41111</v>
      </c>
      <c r="G9" s="56">
        <v>3353</v>
      </c>
      <c r="H9" s="56">
        <v>35856</v>
      </c>
      <c r="I9" s="56">
        <v>1902</v>
      </c>
      <c r="J9" s="250" t="s">
        <v>1091</v>
      </c>
      <c r="K9" s="1"/>
      <c r="L9" s="1"/>
      <c r="M9" s="1"/>
      <c r="N9" s="176" t="s">
        <v>781</v>
      </c>
      <c r="O9" s="192" t="s">
        <v>782</v>
      </c>
      <c r="P9" s="179">
        <v>0.2361</v>
      </c>
      <c r="Q9" s="177" t="s">
        <v>0</v>
      </c>
      <c r="R9" s="178">
        <v>197350</v>
      </c>
      <c r="S9" s="180">
        <v>46594.3</v>
      </c>
      <c r="T9" s="178">
        <v>0</v>
      </c>
      <c r="U9" s="180">
        <v>0</v>
      </c>
      <c r="V9" s="178">
        <v>0</v>
      </c>
      <c r="W9" s="180">
        <v>0</v>
      </c>
      <c r="X9" s="178">
        <v>197350</v>
      </c>
      <c r="Y9" s="180">
        <v>46594.3</v>
      </c>
    </row>
    <row r="10" spans="1:25" ht="23.25" customHeight="1">
      <c r="A10" s="56" t="s">
        <v>599</v>
      </c>
      <c r="B10" s="55" t="s">
        <v>799</v>
      </c>
      <c r="C10" s="55" t="s">
        <v>29</v>
      </c>
      <c r="D10" s="54" t="s">
        <v>244</v>
      </c>
      <c r="E10" s="55" t="s">
        <v>159</v>
      </c>
      <c r="F10" s="56">
        <f t="shared" si="0"/>
        <v>38201</v>
      </c>
      <c r="G10" s="56">
        <v>1746</v>
      </c>
      <c r="H10" s="56">
        <v>35856</v>
      </c>
      <c r="I10" s="56">
        <v>599</v>
      </c>
      <c r="J10" s="250" t="s">
        <v>1091</v>
      </c>
      <c r="K10" s="1"/>
      <c r="L10" s="1"/>
      <c r="M10" s="1"/>
      <c r="N10" s="187" t="s">
        <v>44</v>
      </c>
      <c r="O10" s="188"/>
      <c r="P10" s="189"/>
      <c r="Q10" s="188"/>
      <c r="R10" s="190"/>
      <c r="S10" s="191">
        <v>115481</v>
      </c>
      <c r="T10" s="190"/>
      <c r="U10" s="191">
        <v>12013</v>
      </c>
      <c r="V10" s="190"/>
      <c r="W10" s="191">
        <v>56874</v>
      </c>
      <c r="X10" s="190"/>
      <c r="Y10" s="191">
        <v>46594</v>
      </c>
    </row>
    <row r="11" spans="1:25" ht="23.25" customHeight="1">
      <c r="A11" s="56" t="s">
        <v>603</v>
      </c>
      <c r="B11" s="55" t="s">
        <v>795</v>
      </c>
      <c r="C11" s="55" t="s">
        <v>60</v>
      </c>
      <c r="D11" s="54" t="s">
        <v>244</v>
      </c>
      <c r="E11" s="55" t="s">
        <v>159</v>
      </c>
      <c r="F11" s="56">
        <f t="shared" si="0"/>
        <v>108080</v>
      </c>
      <c r="G11" s="56">
        <v>29601</v>
      </c>
      <c r="H11" s="56">
        <v>58203</v>
      </c>
      <c r="I11" s="56">
        <v>20276</v>
      </c>
      <c r="J11" s="250" t="s">
        <v>1092</v>
      </c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5" ht="23.25" customHeight="1">
      <c r="A12" s="56" t="s">
        <v>700</v>
      </c>
      <c r="B12" s="55" t="s">
        <v>600</v>
      </c>
      <c r="C12" s="55" t="s">
        <v>237</v>
      </c>
      <c r="D12" s="54" t="s">
        <v>244</v>
      </c>
      <c r="E12" s="55" t="s">
        <v>159</v>
      </c>
      <c r="F12" s="56">
        <f t="shared" si="0"/>
        <v>47617</v>
      </c>
      <c r="G12" s="56">
        <v>9780</v>
      </c>
      <c r="H12" s="56">
        <v>35856</v>
      </c>
      <c r="I12" s="56">
        <v>1981</v>
      </c>
      <c r="J12" s="250" t="s">
        <v>1093</v>
      </c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5" ht="23.25" customHeight="1">
      <c r="A13" s="56" t="s">
        <v>796</v>
      </c>
      <c r="B13" s="55" t="s">
        <v>731</v>
      </c>
      <c r="C13" s="55" t="s">
        <v>96</v>
      </c>
      <c r="D13" s="54" t="s">
        <v>244</v>
      </c>
      <c r="E13" s="55" t="s">
        <v>159</v>
      </c>
      <c r="F13" s="56">
        <f t="shared" si="0"/>
        <v>5363</v>
      </c>
      <c r="G13" s="56"/>
      <c r="H13" s="56"/>
      <c r="I13" s="56">
        <v>5363</v>
      </c>
      <c r="J13" s="250" t="s">
        <v>1094</v>
      </c>
      <c r="K13" s="1"/>
      <c r="L13" s="1"/>
      <c r="M13" s="1"/>
      <c r="N13" s="1"/>
      <c r="O13" s="1"/>
      <c r="P13" s="1"/>
      <c r="Q13" s="1"/>
      <c r="R13" s="1"/>
      <c r="S13" s="1"/>
      <c r="T13" s="1"/>
    </row>
  </sheetData>
  <mergeCells count="11">
    <mergeCell ref="A1:J1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B3:B4"/>
  </mergeCells>
  <phoneticPr fontId="6" type="noConversion"/>
  <printOptions horizontalCentered="1"/>
  <pageMargins left="0.35433070866141736" right="0.35433070866141736" top="0.78740157480314965" bottom="0.59055118110236227" header="0.51181102362204722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68"/>
  <sheetViews>
    <sheetView view="pageBreakPreview" zoomScaleNormal="100" zoomScaleSheetLayoutView="100" workbookViewId="0">
      <selection activeCell="L16" sqref="L16"/>
    </sheetView>
  </sheetViews>
  <sheetFormatPr defaultRowHeight="18" customHeight="1"/>
  <cols>
    <col min="1" max="1" width="21.85546875" style="72" customWidth="1"/>
    <col min="2" max="2" width="21.5703125" style="86" customWidth="1"/>
    <col min="3" max="3" width="4.7109375" style="72" customWidth="1"/>
    <col min="4" max="4" width="12.28515625" style="72" customWidth="1"/>
    <col min="5" max="5" width="12.28515625" style="115" customWidth="1"/>
    <col min="6" max="9" width="12.28515625" style="72" customWidth="1"/>
    <col min="10" max="10" width="14.140625" style="72" bestFit="1" customWidth="1"/>
    <col min="11" max="11" width="10.28515625" style="72" bestFit="1" customWidth="1"/>
    <col min="12" max="16384" width="9.140625" style="72"/>
  </cols>
  <sheetData>
    <row r="1" spans="1:11" ht="26.1" customHeight="1">
      <c r="A1" s="312" t="s">
        <v>188</v>
      </c>
      <c r="B1" s="312"/>
      <c r="C1" s="312"/>
      <c r="D1" s="312"/>
      <c r="E1" s="312"/>
      <c r="F1" s="312"/>
      <c r="G1" s="312"/>
      <c r="H1" s="312"/>
      <c r="I1" s="312"/>
      <c r="J1" s="312"/>
      <c r="K1" s="71"/>
    </row>
    <row r="2" spans="1:11" ht="13.5" thickBot="1">
      <c r="A2" s="71"/>
      <c r="B2" s="85"/>
      <c r="C2" s="71"/>
      <c r="D2" s="71"/>
      <c r="E2" s="113"/>
      <c r="F2" s="71"/>
      <c r="G2" s="71"/>
      <c r="H2" s="71"/>
      <c r="I2" s="71"/>
      <c r="J2" s="71"/>
      <c r="K2" s="71"/>
    </row>
    <row r="3" spans="1:11" ht="18" customHeight="1">
      <c r="A3" s="313" t="s">
        <v>74</v>
      </c>
      <c r="B3" s="315" t="s">
        <v>300</v>
      </c>
      <c r="C3" s="315" t="s">
        <v>313</v>
      </c>
      <c r="D3" s="315" t="s">
        <v>1080</v>
      </c>
      <c r="E3" s="315"/>
      <c r="F3" s="315" t="s">
        <v>1081</v>
      </c>
      <c r="G3" s="315"/>
      <c r="H3" s="155" t="s">
        <v>192</v>
      </c>
      <c r="I3" s="315" t="s">
        <v>177</v>
      </c>
      <c r="J3" s="317" t="s">
        <v>137</v>
      </c>
      <c r="K3" s="71"/>
    </row>
    <row r="4" spans="1:11" ht="18" customHeight="1">
      <c r="A4" s="314"/>
      <c r="B4" s="316"/>
      <c r="C4" s="316"/>
      <c r="D4" s="108" t="s">
        <v>42</v>
      </c>
      <c r="E4" s="114" t="s">
        <v>199</v>
      </c>
      <c r="F4" s="108" t="s">
        <v>42</v>
      </c>
      <c r="G4" s="108" t="s">
        <v>199</v>
      </c>
      <c r="H4" s="108" t="s">
        <v>42</v>
      </c>
      <c r="I4" s="316"/>
      <c r="J4" s="318"/>
      <c r="K4" s="71"/>
    </row>
    <row r="5" spans="1:11" s="81" customFormat="1" ht="20.100000000000001" customHeight="1">
      <c r="A5" s="156" t="s">
        <v>262</v>
      </c>
      <c r="B5" s="74" t="s">
        <v>621</v>
      </c>
      <c r="C5" s="73" t="s">
        <v>277</v>
      </c>
      <c r="D5" s="244">
        <v>24000</v>
      </c>
      <c r="E5" s="99">
        <v>62</v>
      </c>
      <c r="F5" s="91"/>
      <c r="G5" s="95" t="s">
        <v>0</v>
      </c>
      <c r="H5" s="91"/>
      <c r="I5" s="73">
        <f>MIN(D5,F5,H5)</f>
        <v>24000</v>
      </c>
      <c r="J5" s="157" t="s">
        <v>0</v>
      </c>
      <c r="K5" s="71"/>
    </row>
    <row r="6" spans="1:11" s="81" customFormat="1" ht="20.100000000000001" customHeight="1">
      <c r="A6" s="156" t="s">
        <v>73</v>
      </c>
      <c r="B6" s="74" t="s">
        <v>618</v>
      </c>
      <c r="C6" s="73" t="s">
        <v>142</v>
      </c>
      <c r="D6" s="73">
        <v>7400</v>
      </c>
      <c r="E6" s="99">
        <v>65</v>
      </c>
      <c r="F6" s="91"/>
      <c r="G6" s="95"/>
      <c r="H6" s="91"/>
      <c r="I6" s="73">
        <f t="shared" ref="I6:I65" si="0">MIN(D6,F6,H6)</f>
        <v>7400</v>
      </c>
      <c r="J6" s="157" t="s">
        <v>0</v>
      </c>
      <c r="K6" s="71"/>
    </row>
    <row r="7" spans="1:11" s="81" customFormat="1" ht="20.100000000000001" customHeight="1">
      <c r="A7" s="156" t="s">
        <v>272</v>
      </c>
      <c r="B7" s="74" t="s">
        <v>41</v>
      </c>
      <c r="C7" s="73" t="s">
        <v>277</v>
      </c>
      <c r="D7" s="244">
        <v>40000</v>
      </c>
      <c r="E7" s="245">
        <v>62</v>
      </c>
      <c r="F7" s="91"/>
      <c r="G7" s="95"/>
      <c r="H7" s="91"/>
      <c r="I7" s="73">
        <f t="shared" si="0"/>
        <v>40000</v>
      </c>
      <c r="J7" s="157" t="s">
        <v>0</v>
      </c>
      <c r="K7" s="71"/>
    </row>
    <row r="8" spans="1:11" s="81" customFormat="1" ht="20.100000000000001" customHeight="1">
      <c r="A8" s="156" t="s">
        <v>207</v>
      </c>
      <c r="B8" s="74" t="s">
        <v>764</v>
      </c>
      <c r="C8" s="73" t="s">
        <v>279</v>
      </c>
      <c r="D8" s="244">
        <v>34400</v>
      </c>
      <c r="E8" s="99">
        <v>670</v>
      </c>
      <c r="F8" s="91"/>
      <c r="G8" s="95"/>
      <c r="H8" s="91"/>
      <c r="I8" s="73">
        <f t="shared" si="0"/>
        <v>34400</v>
      </c>
      <c r="J8" s="157" t="s">
        <v>0</v>
      </c>
      <c r="K8" s="71"/>
    </row>
    <row r="9" spans="1:11" s="81" customFormat="1" ht="20.100000000000001" customHeight="1">
      <c r="A9" s="156" t="s">
        <v>45</v>
      </c>
      <c r="B9" s="74" t="s">
        <v>54</v>
      </c>
      <c r="C9" s="73" t="s">
        <v>277</v>
      </c>
      <c r="D9" s="73"/>
      <c r="E9" s="99"/>
      <c r="F9" s="91"/>
      <c r="G9" s="95"/>
      <c r="H9" s="91">
        <v>577844</v>
      </c>
      <c r="I9" s="73">
        <f>MIN(D9,F9,H9)</f>
        <v>577844</v>
      </c>
      <c r="J9" s="157" t="s">
        <v>0</v>
      </c>
      <c r="K9" s="71" t="s">
        <v>717</v>
      </c>
    </row>
    <row r="10" spans="1:11" s="82" customFormat="1" ht="20.100000000000001" customHeight="1">
      <c r="A10" s="158" t="s">
        <v>6</v>
      </c>
      <c r="B10" s="76" t="s">
        <v>66</v>
      </c>
      <c r="C10" s="75" t="s">
        <v>240</v>
      </c>
      <c r="D10" s="244">
        <v>1697</v>
      </c>
      <c r="E10" s="100">
        <v>1075</v>
      </c>
      <c r="F10" s="92"/>
      <c r="G10" s="96"/>
      <c r="H10" s="92"/>
      <c r="I10" s="73">
        <f t="shared" si="0"/>
        <v>1697</v>
      </c>
      <c r="J10" s="159" t="s">
        <v>0</v>
      </c>
      <c r="K10" s="77"/>
    </row>
    <row r="11" spans="1:11" s="82" customFormat="1" ht="20.100000000000001" customHeight="1">
      <c r="A11" s="158" t="s">
        <v>6</v>
      </c>
      <c r="B11" s="76" t="s">
        <v>169</v>
      </c>
      <c r="C11" s="75" t="s">
        <v>240</v>
      </c>
      <c r="D11" s="244">
        <v>2305</v>
      </c>
      <c r="E11" s="100">
        <v>1075</v>
      </c>
      <c r="F11" s="92"/>
      <c r="G11" s="96"/>
      <c r="H11" s="92"/>
      <c r="I11" s="73">
        <f t="shared" si="0"/>
        <v>2305</v>
      </c>
      <c r="J11" s="159" t="s">
        <v>0</v>
      </c>
      <c r="K11" s="77"/>
    </row>
    <row r="12" spans="1:11" s="82" customFormat="1" ht="20.100000000000001" customHeight="1">
      <c r="A12" s="158" t="s">
        <v>465</v>
      </c>
      <c r="B12" s="76" t="s">
        <v>46</v>
      </c>
      <c r="C12" s="75" t="s">
        <v>240</v>
      </c>
      <c r="D12" s="244">
        <v>3101</v>
      </c>
      <c r="E12" s="100">
        <v>1075</v>
      </c>
      <c r="F12" s="92"/>
      <c r="G12" s="96"/>
      <c r="H12" s="92"/>
      <c r="I12" s="73">
        <f t="shared" si="0"/>
        <v>3101</v>
      </c>
      <c r="J12" s="159" t="s">
        <v>0</v>
      </c>
      <c r="K12" s="77"/>
    </row>
    <row r="13" spans="1:11" s="82" customFormat="1" ht="20.100000000000001" customHeight="1">
      <c r="A13" s="158" t="s">
        <v>469</v>
      </c>
      <c r="B13" s="76" t="s">
        <v>467</v>
      </c>
      <c r="C13" s="75" t="s">
        <v>240</v>
      </c>
      <c r="D13" s="244">
        <v>3165</v>
      </c>
      <c r="E13" s="100">
        <v>1075</v>
      </c>
      <c r="F13" s="92"/>
      <c r="G13" s="96"/>
      <c r="H13" s="92"/>
      <c r="I13" s="73">
        <f t="shared" si="0"/>
        <v>3165</v>
      </c>
      <c r="J13" s="159"/>
      <c r="K13" s="77"/>
    </row>
    <row r="14" spans="1:11" s="82" customFormat="1" ht="20.100000000000001" customHeight="1">
      <c r="A14" s="158" t="s">
        <v>465</v>
      </c>
      <c r="B14" s="76" t="s">
        <v>468</v>
      </c>
      <c r="C14" s="75" t="s">
        <v>240</v>
      </c>
      <c r="D14" s="75"/>
      <c r="E14" s="100"/>
      <c r="F14" s="247">
        <v>3886</v>
      </c>
      <c r="G14" s="248">
        <v>1167</v>
      </c>
      <c r="H14" s="92"/>
      <c r="I14" s="73">
        <f t="shared" si="0"/>
        <v>3886</v>
      </c>
      <c r="J14" s="159"/>
      <c r="K14" s="77"/>
    </row>
    <row r="15" spans="1:11" s="82" customFormat="1" ht="20.100000000000001" customHeight="1">
      <c r="A15" s="158" t="s">
        <v>466</v>
      </c>
      <c r="B15" s="76" t="s">
        <v>723</v>
      </c>
      <c r="C15" s="75" t="s">
        <v>240</v>
      </c>
      <c r="D15" s="75"/>
      <c r="E15" s="100"/>
      <c r="F15" s="247">
        <v>10365</v>
      </c>
      <c r="G15" s="248">
        <v>1166</v>
      </c>
      <c r="H15" s="92"/>
      <c r="I15" s="73">
        <f t="shared" si="0"/>
        <v>10365</v>
      </c>
      <c r="J15" s="159"/>
      <c r="K15" s="77"/>
    </row>
    <row r="16" spans="1:11" s="81" customFormat="1" ht="20.100000000000001" customHeight="1">
      <c r="A16" s="156" t="s">
        <v>724</v>
      </c>
      <c r="B16" s="74" t="s">
        <v>725</v>
      </c>
      <c r="C16" s="73" t="s">
        <v>240</v>
      </c>
      <c r="D16" s="244">
        <v>1180</v>
      </c>
      <c r="E16" s="99">
        <v>1080</v>
      </c>
      <c r="F16" s="91"/>
      <c r="G16" s="95"/>
      <c r="H16" s="91"/>
      <c r="I16" s="73">
        <f t="shared" si="0"/>
        <v>1180</v>
      </c>
      <c r="J16" s="157" t="s">
        <v>0</v>
      </c>
      <c r="K16" s="71"/>
    </row>
    <row r="17" spans="1:11" s="81" customFormat="1" ht="20.100000000000001" customHeight="1">
      <c r="A17" s="156" t="s">
        <v>290</v>
      </c>
      <c r="B17" s="74" t="s">
        <v>726</v>
      </c>
      <c r="C17" s="73" t="s">
        <v>240</v>
      </c>
      <c r="D17" s="244">
        <v>3370</v>
      </c>
      <c r="E17" s="99">
        <v>1076</v>
      </c>
      <c r="F17" s="91"/>
      <c r="G17" s="95"/>
      <c r="H17" s="91"/>
      <c r="I17" s="73">
        <f t="shared" si="0"/>
        <v>3370</v>
      </c>
      <c r="J17" s="157" t="s">
        <v>0</v>
      </c>
      <c r="K17" s="71"/>
    </row>
    <row r="18" spans="1:11" s="81" customFormat="1" ht="20.100000000000001" customHeight="1">
      <c r="A18" s="156" t="s">
        <v>136</v>
      </c>
      <c r="B18" s="74" t="s">
        <v>765</v>
      </c>
      <c r="C18" s="73" t="s">
        <v>240</v>
      </c>
      <c r="D18" s="73">
        <v>360</v>
      </c>
      <c r="E18" s="99">
        <v>1106</v>
      </c>
      <c r="F18" s="91"/>
      <c r="G18" s="95"/>
      <c r="H18" s="91"/>
      <c r="I18" s="73">
        <f t="shared" si="0"/>
        <v>360</v>
      </c>
      <c r="J18" s="157" t="s">
        <v>0</v>
      </c>
      <c r="K18" s="71"/>
    </row>
    <row r="19" spans="1:11" s="81" customFormat="1" ht="20.100000000000001" customHeight="1">
      <c r="A19" s="156" t="s">
        <v>136</v>
      </c>
      <c r="B19" s="74" t="s">
        <v>766</v>
      </c>
      <c r="C19" s="73" t="s">
        <v>240</v>
      </c>
      <c r="D19" s="73">
        <v>550</v>
      </c>
      <c r="E19" s="99">
        <v>1106</v>
      </c>
      <c r="F19" s="91"/>
      <c r="G19" s="95"/>
      <c r="H19" s="91"/>
      <c r="I19" s="73">
        <f t="shared" si="0"/>
        <v>550</v>
      </c>
      <c r="J19" s="157" t="s">
        <v>0</v>
      </c>
      <c r="K19" s="71"/>
    </row>
    <row r="20" spans="1:11" s="81" customFormat="1" ht="20.100000000000001" customHeight="1">
      <c r="A20" s="156" t="s">
        <v>102</v>
      </c>
      <c r="B20" s="74" t="s">
        <v>733</v>
      </c>
      <c r="C20" s="73" t="s">
        <v>153</v>
      </c>
      <c r="D20" s="73"/>
      <c r="E20" s="99"/>
      <c r="F20" s="91"/>
      <c r="G20" s="95"/>
      <c r="H20" s="91">
        <v>62000</v>
      </c>
      <c r="I20" s="73">
        <f t="shared" si="0"/>
        <v>62000</v>
      </c>
      <c r="J20" s="157"/>
      <c r="K20" s="71"/>
    </row>
    <row r="21" spans="1:11" s="81" customFormat="1" ht="20.100000000000001" customHeight="1">
      <c r="A21" s="156" t="s">
        <v>529</v>
      </c>
      <c r="B21" s="74" t="s">
        <v>771</v>
      </c>
      <c r="C21" s="73"/>
      <c r="D21" s="73">
        <v>39600</v>
      </c>
      <c r="E21" s="99">
        <v>940</v>
      </c>
      <c r="F21" s="91"/>
      <c r="G21" s="95"/>
      <c r="H21" s="73"/>
      <c r="I21" s="73">
        <f t="shared" si="0"/>
        <v>39600</v>
      </c>
      <c r="J21" s="157"/>
      <c r="K21" s="71"/>
    </row>
    <row r="22" spans="1:11" s="81" customFormat="1" ht="20.100000000000001" customHeight="1">
      <c r="A22" s="156" t="s">
        <v>487</v>
      </c>
      <c r="B22" s="74" t="s">
        <v>489</v>
      </c>
      <c r="C22" s="73" t="s">
        <v>153</v>
      </c>
      <c r="D22" s="73"/>
      <c r="E22" s="99"/>
      <c r="F22" s="91"/>
      <c r="G22" s="95"/>
      <c r="H22" s="91"/>
      <c r="I22" s="73">
        <f t="shared" si="0"/>
        <v>0</v>
      </c>
      <c r="J22" s="157"/>
      <c r="K22" s="71"/>
    </row>
    <row r="23" spans="1:11" s="81" customFormat="1" ht="20.100000000000001" customHeight="1">
      <c r="A23" s="156" t="s">
        <v>488</v>
      </c>
      <c r="B23" s="74" t="s">
        <v>489</v>
      </c>
      <c r="C23" s="73" t="s">
        <v>153</v>
      </c>
      <c r="D23" s="73"/>
      <c r="E23" s="99"/>
      <c r="F23" s="91"/>
      <c r="G23" s="95"/>
      <c r="H23" s="91"/>
      <c r="I23" s="73">
        <f t="shared" si="0"/>
        <v>0</v>
      </c>
      <c r="J23" s="157"/>
      <c r="K23" s="71"/>
    </row>
    <row r="24" spans="1:11" s="81" customFormat="1" ht="20.100000000000001" customHeight="1">
      <c r="A24" s="156" t="s">
        <v>52</v>
      </c>
      <c r="B24" s="74" t="s">
        <v>727</v>
      </c>
      <c r="C24" s="73" t="s">
        <v>240</v>
      </c>
      <c r="D24" s="244">
        <v>1172</v>
      </c>
      <c r="E24" s="99">
        <v>1075</v>
      </c>
      <c r="F24" s="91"/>
      <c r="G24" s="95"/>
      <c r="H24" s="91"/>
      <c r="I24" s="73">
        <f t="shared" si="0"/>
        <v>1172</v>
      </c>
      <c r="J24" s="157" t="s">
        <v>0</v>
      </c>
      <c r="K24" s="71"/>
    </row>
    <row r="25" spans="1:11" s="81" customFormat="1" ht="20.100000000000001" customHeight="1">
      <c r="A25" s="156" t="s">
        <v>248</v>
      </c>
      <c r="B25" s="74" t="s">
        <v>89</v>
      </c>
      <c r="C25" s="73" t="s">
        <v>389</v>
      </c>
      <c r="D25" s="73">
        <v>8000</v>
      </c>
      <c r="E25" s="99">
        <v>1199</v>
      </c>
      <c r="F25" s="91"/>
      <c r="G25" s="95"/>
      <c r="H25" s="91"/>
      <c r="I25" s="73">
        <f t="shared" si="0"/>
        <v>8000</v>
      </c>
      <c r="J25" s="157" t="s">
        <v>0</v>
      </c>
      <c r="K25" s="71"/>
    </row>
    <row r="26" spans="1:11" s="81" customFormat="1" ht="20.100000000000001" customHeight="1">
      <c r="A26" s="156" t="s">
        <v>156</v>
      </c>
      <c r="B26" s="74" t="s">
        <v>728</v>
      </c>
      <c r="C26" s="73" t="s">
        <v>153</v>
      </c>
      <c r="D26" s="73">
        <v>30100</v>
      </c>
      <c r="E26" s="99">
        <v>1154</v>
      </c>
      <c r="F26" s="91"/>
      <c r="G26" s="95"/>
      <c r="H26" s="91"/>
      <c r="I26" s="73">
        <f t="shared" si="0"/>
        <v>30100</v>
      </c>
      <c r="J26" s="157" t="s">
        <v>0</v>
      </c>
      <c r="K26" s="71"/>
    </row>
    <row r="27" spans="1:11" s="81" customFormat="1" ht="20.100000000000001" customHeight="1">
      <c r="A27" s="156" t="s">
        <v>156</v>
      </c>
      <c r="B27" s="74" t="s">
        <v>729</v>
      </c>
      <c r="C27" s="73" t="s">
        <v>153</v>
      </c>
      <c r="D27" s="73">
        <v>40100</v>
      </c>
      <c r="E27" s="99">
        <v>1154</v>
      </c>
      <c r="F27" s="91"/>
      <c r="G27" s="95"/>
      <c r="H27" s="91"/>
      <c r="I27" s="73">
        <f t="shared" si="0"/>
        <v>40100</v>
      </c>
      <c r="J27" s="157" t="s">
        <v>0</v>
      </c>
      <c r="K27" s="71"/>
    </row>
    <row r="28" spans="1:11" s="81" customFormat="1" ht="20.100000000000001" customHeight="1">
      <c r="A28" s="156" t="s">
        <v>144</v>
      </c>
      <c r="B28" s="74" t="s">
        <v>160</v>
      </c>
      <c r="C28" s="73" t="s">
        <v>153</v>
      </c>
      <c r="D28" s="75">
        <v>14800</v>
      </c>
      <c r="E28" s="100">
        <v>1161</v>
      </c>
      <c r="F28" s="92"/>
      <c r="G28" s="96"/>
      <c r="H28" s="92"/>
      <c r="I28" s="73">
        <f t="shared" si="0"/>
        <v>14800</v>
      </c>
      <c r="J28" s="157" t="s">
        <v>0</v>
      </c>
      <c r="K28" s="71"/>
    </row>
    <row r="29" spans="1:11" s="81" customFormat="1" ht="20.100000000000001" customHeight="1">
      <c r="A29" s="156" t="s">
        <v>144</v>
      </c>
      <c r="B29" s="74" t="s">
        <v>730</v>
      </c>
      <c r="C29" s="73" t="s">
        <v>153</v>
      </c>
      <c r="D29" s="73">
        <v>42200</v>
      </c>
      <c r="E29" s="99">
        <v>1161</v>
      </c>
      <c r="F29" s="91"/>
      <c r="G29" s="95"/>
      <c r="H29" s="91"/>
      <c r="I29" s="73">
        <f t="shared" si="0"/>
        <v>42200</v>
      </c>
      <c r="J29" s="157" t="s">
        <v>0</v>
      </c>
      <c r="K29" s="71"/>
    </row>
    <row r="30" spans="1:11" s="81" customFormat="1" ht="20.100000000000001" customHeight="1">
      <c r="A30" s="156" t="s">
        <v>28</v>
      </c>
      <c r="B30" s="74" t="s">
        <v>772</v>
      </c>
      <c r="C30" s="73" t="s">
        <v>153</v>
      </c>
      <c r="D30" s="73">
        <v>12200</v>
      </c>
      <c r="E30" s="99">
        <v>1144</v>
      </c>
      <c r="F30" s="91"/>
      <c r="G30" s="95"/>
      <c r="H30" s="91"/>
      <c r="I30" s="73">
        <f t="shared" si="0"/>
        <v>12200</v>
      </c>
      <c r="J30" s="157" t="s">
        <v>0</v>
      </c>
      <c r="K30" s="71"/>
    </row>
    <row r="31" spans="1:11" s="81" customFormat="1" ht="20.100000000000001" customHeight="1">
      <c r="A31" s="156" t="s">
        <v>28</v>
      </c>
      <c r="B31" s="74" t="s">
        <v>773</v>
      </c>
      <c r="C31" s="73" t="s">
        <v>153</v>
      </c>
      <c r="D31" s="73">
        <v>13400</v>
      </c>
      <c r="E31" s="99">
        <v>1144</v>
      </c>
      <c r="F31" s="91"/>
      <c r="G31" s="95"/>
      <c r="H31" s="91"/>
      <c r="I31" s="73">
        <f t="shared" si="0"/>
        <v>13400</v>
      </c>
      <c r="J31" s="157" t="s">
        <v>0</v>
      </c>
      <c r="K31" s="71"/>
    </row>
    <row r="32" spans="1:11" s="81" customFormat="1" ht="20.100000000000001" customHeight="1">
      <c r="A32" s="156" t="s">
        <v>35</v>
      </c>
      <c r="B32" s="74" t="s">
        <v>256</v>
      </c>
      <c r="C32" s="73" t="s">
        <v>389</v>
      </c>
      <c r="D32" s="73"/>
      <c r="E32" s="99"/>
      <c r="F32" s="91"/>
      <c r="G32" s="95" t="s">
        <v>0</v>
      </c>
      <c r="H32" s="91">
        <v>18000</v>
      </c>
      <c r="I32" s="73">
        <f t="shared" si="0"/>
        <v>18000</v>
      </c>
      <c r="J32" s="157" t="s">
        <v>0</v>
      </c>
      <c r="K32" s="71"/>
    </row>
    <row r="33" spans="1:11" s="81" customFormat="1" ht="20.100000000000001" customHeight="1">
      <c r="A33" s="156" t="s">
        <v>141</v>
      </c>
      <c r="B33" s="74" t="s">
        <v>774</v>
      </c>
      <c r="C33" s="73" t="s">
        <v>153</v>
      </c>
      <c r="D33" s="73"/>
      <c r="E33" s="99"/>
      <c r="F33" s="73">
        <v>1360</v>
      </c>
      <c r="G33" s="245">
        <v>1280</v>
      </c>
      <c r="H33" s="91"/>
      <c r="I33" s="73">
        <f t="shared" si="0"/>
        <v>1360</v>
      </c>
      <c r="J33" s="157" t="s">
        <v>0</v>
      </c>
      <c r="K33" s="71"/>
    </row>
    <row r="34" spans="1:11" s="81" customFormat="1" ht="20.100000000000001" customHeight="1">
      <c r="A34" s="156" t="s">
        <v>121</v>
      </c>
      <c r="B34" s="74" t="s">
        <v>155</v>
      </c>
      <c r="C34" s="73" t="s">
        <v>268</v>
      </c>
      <c r="D34" s="73"/>
      <c r="E34" s="99"/>
      <c r="F34" s="91"/>
      <c r="G34" s="95" t="s">
        <v>0</v>
      </c>
      <c r="H34" s="91">
        <v>10000</v>
      </c>
      <c r="I34" s="73">
        <f t="shared" si="0"/>
        <v>10000</v>
      </c>
      <c r="J34" s="157" t="s">
        <v>0</v>
      </c>
      <c r="K34" s="71"/>
    </row>
    <row r="35" spans="1:11" s="81" customFormat="1" ht="20.100000000000001" customHeight="1">
      <c r="A35" s="156" t="s">
        <v>314</v>
      </c>
      <c r="B35" s="74" t="s">
        <v>49</v>
      </c>
      <c r="C35" s="73" t="s">
        <v>153</v>
      </c>
      <c r="D35" s="73">
        <v>2200</v>
      </c>
      <c r="E35" s="245">
        <v>1205</v>
      </c>
      <c r="F35" s="91"/>
      <c r="G35" s="95" t="s">
        <v>0</v>
      </c>
      <c r="H35" s="91"/>
      <c r="I35" s="73">
        <f t="shared" si="0"/>
        <v>2200</v>
      </c>
      <c r="J35" s="157" t="s">
        <v>0</v>
      </c>
      <c r="K35" s="71"/>
    </row>
    <row r="36" spans="1:11" s="81" customFormat="1" ht="20.100000000000001" customHeight="1">
      <c r="A36" s="156" t="s">
        <v>131</v>
      </c>
      <c r="B36" s="74" t="s">
        <v>287</v>
      </c>
      <c r="C36" s="73" t="s">
        <v>153</v>
      </c>
      <c r="D36" s="73">
        <v>30000</v>
      </c>
      <c r="E36" s="99">
        <v>1277</v>
      </c>
      <c r="F36" s="91"/>
      <c r="G36" s="95" t="s">
        <v>0</v>
      </c>
      <c r="H36" s="91"/>
      <c r="I36" s="73">
        <f t="shared" si="0"/>
        <v>30000</v>
      </c>
      <c r="J36" s="246"/>
      <c r="K36" s="71"/>
    </row>
    <row r="37" spans="1:11" s="81" customFormat="1" ht="20.100000000000001" customHeight="1">
      <c r="A37" s="156" t="s">
        <v>250</v>
      </c>
      <c r="B37" s="74" t="s">
        <v>212</v>
      </c>
      <c r="C37" s="73" t="s">
        <v>153</v>
      </c>
      <c r="D37" s="73"/>
      <c r="E37" s="99"/>
      <c r="F37" s="91"/>
      <c r="G37" s="95"/>
      <c r="H37" s="91">
        <v>3200</v>
      </c>
      <c r="I37" s="73">
        <f t="shared" si="0"/>
        <v>3200</v>
      </c>
      <c r="J37" s="157" t="s">
        <v>0</v>
      </c>
      <c r="K37" s="71"/>
    </row>
    <row r="38" spans="1:11" s="81" customFormat="1" ht="20.100000000000001" customHeight="1">
      <c r="A38" s="156" t="s">
        <v>56</v>
      </c>
      <c r="B38" s="74" t="s">
        <v>228</v>
      </c>
      <c r="C38" s="73" t="s">
        <v>153</v>
      </c>
      <c r="D38" s="73"/>
      <c r="E38" s="99"/>
      <c r="F38" s="91"/>
      <c r="G38" s="95" t="s">
        <v>0</v>
      </c>
      <c r="H38" s="73">
        <v>65000</v>
      </c>
      <c r="I38" s="73">
        <f t="shared" si="0"/>
        <v>65000</v>
      </c>
      <c r="J38" s="157" t="s">
        <v>0</v>
      </c>
      <c r="K38" s="71"/>
    </row>
    <row r="39" spans="1:11" s="81" customFormat="1" ht="20.100000000000001" customHeight="1">
      <c r="A39" s="156" t="s">
        <v>763</v>
      </c>
      <c r="B39" s="74" t="s">
        <v>755</v>
      </c>
      <c r="C39" s="73" t="s">
        <v>389</v>
      </c>
      <c r="D39" s="73"/>
      <c r="E39" s="99"/>
      <c r="F39" s="91"/>
      <c r="G39" s="95"/>
      <c r="H39" s="73">
        <v>40000</v>
      </c>
      <c r="I39" s="73">
        <f t="shared" si="0"/>
        <v>40000</v>
      </c>
      <c r="J39" s="157"/>
      <c r="K39" s="71"/>
    </row>
    <row r="40" spans="1:11" s="81" customFormat="1" ht="20.100000000000001" customHeight="1">
      <c r="A40" s="156" t="s">
        <v>510</v>
      </c>
      <c r="B40" s="74" t="s">
        <v>511</v>
      </c>
      <c r="C40" s="73" t="s">
        <v>153</v>
      </c>
      <c r="D40" s="73">
        <v>25000</v>
      </c>
      <c r="E40" s="99">
        <v>1210</v>
      </c>
      <c r="F40" s="91"/>
      <c r="G40" s="95"/>
      <c r="H40" s="91"/>
      <c r="I40" s="73">
        <f t="shared" si="0"/>
        <v>25000</v>
      </c>
      <c r="J40" s="246"/>
      <c r="K40" s="71"/>
    </row>
    <row r="41" spans="1:11" s="81" customFormat="1" ht="20.100000000000001" customHeight="1">
      <c r="A41" s="156" t="s">
        <v>26</v>
      </c>
      <c r="B41" s="74" t="s">
        <v>178</v>
      </c>
      <c r="C41" s="73" t="s">
        <v>153</v>
      </c>
      <c r="D41" s="73"/>
      <c r="E41" s="99"/>
      <c r="F41" s="91">
        <v>3617</v>
      </c>
      <c r="G41" s="248">
        <v>1280</v>
      </c>
      <c r="H41" s="91"/>
      <c r="I41" s="73">
        <f t="shared" si="0"/>
        <v>3617</v>
      </c>
      <c r="J41" s="157" t="s">
        <v>0</v>
      </c>
      <c r="K41" s="71"/>
    </row>
    <row r="42" spans="1:11" s="81" customFormat="1" ht="20.100000000000001" customHeight="1">
      <c r="A42" s="156" t="s">
        <v>275</v>
      </c>
      <c r="B42" s="249" t="s">
        <v>1086</v>
      </c>
      <c r="C42" s="73" t="s">
        <v>153</v>
      </c>
      <c r="D42" s="73"/>
      <c r="E42" s="99"/>
      <c r="F42" s="91">
        <v>110000</v>
      </c>
      <c r="G42" s="248">
        <v>207</v>
      </c>
      <c r="H42" s="91"/>
      <c r="I42" s="73">
        <f t="shared" si="0"/>
        <v>110000</v>
      </c>
      <c r="J42" s="157" t="s">
        <v>0</v>
      </c>
      <c r="K42" s="71"/>
    </row>
    <row r="43" spans="1:11" s="81" customFormat="1" ht="20.100000000000001" customHeight="1">
      <c r="A43" s="156" t="s">
        <v>146</v>
      </c>
      <c r="B43" s="74" t="s">
        <v>299</v>
      </c>
      <c r="C43" s="73" t="s">
        <v>153</v>
      </c>
      <c r="D43" s="73"/>
      <c r="E43" s="99"/>
      <c r="F43" s="91">
        <v>24730</v>
      </c>
      <c r="G43" s="248">
        <v>1206</v>
      </c>
      <c r="H43" s="91"/>
      <c r="I43" s="73">
        <f t="shared" si="0"/>
        <v>24730</v>
      </c>
      <c r="J43" s="157" t="s">
        <v>0</v>
      </c>
      <c r="K43" s="71"/>
    </row>
    <row r="44" spans="1:11" s="81" customFormat="1" ht="20.100000000000001" customHeight="1">
      <c r="A44" s="156" t="s">
        <v>82</v>
      </c>
      <c r="B44" s="74" t="s">
        <v>210</v>
      </c>
      <c r="C44" s="73" t="s">
        <v>153</v>
      </c>
      <c r="D44" s="73"/>
      <c r="E44" s="99"/>
      <c r="F44" s="91"/>
      <c r="G44" s="95"/>
      <c r="H44" s="91">
        <v>14000</v>
      </c>
      <c r="I44" s="73">
        <f t="shared" si="0"/>
        <v>14000</v>
      </c>
      <c r="J44" s="157" t="s">
        <v>0</v>
      </c>
      <c r="K44" s="71"/>
    </row>
    <row r="45" spans="1:11" s="81" customFormat="1" ht="20.100000000000001" customHeight="1">
      <c r="A45" s="156" t="s">
        <v>82</v>
      </c>
      <c r="B45" s="74" t="s">
        <v>286</v>
      </c>
      <c r="C45" s="73" t="s">
        <v>153</v>
      </c>
      <c r="D45" s="73"/>
      <c r="E45" s="99"/>
      <c r="F45" s="91"/>
      <c r="G45" s="95"/>
      <c r="H45" s="91">
        <v>11000</v>
      </c>
      <c r="I45" s="73">
        <f t="shared" si="0"/>
        <v>11000</v>
      </c>
      <c r="J45" s="157" t="s">
        <v>0</v>
      </c>
      <c r="K45" s="71"/>
    </row>
    <row r="46" spans="1:11" s="81" customFormat="1" ht="20.100000000000001" customHeight="1">
      <c r="A46" s="156" t="s">
        <v>311</v>
      </c>
      <c r="B46" s="74" t="s">
        <v>124</v>
      </c>
      <c r="C46" s="73" t="s">
        <v>153</v>
      </c>
      <c r="D46" s="73"/>
      <c r="E46" s="99" t="s">
        <v>0</v>
      </c>
      <c r="F46" s="91"/>
      <c r="G46" s="95" t="s">
        <v>0</v>
      </c>
      <c r="H46" s="91">
        <v>5000</v>
      </c>
      <c r="I46" s="73">
        <f t="shared" si="0"/>
        <v>5000</v>
      </c>
      <c r="J46" s="157" t="s">
        <v>0</v>
      </c>
      <c r="K46" s="71"/>
    </row>
    <row r="47" spans="1:11" s="81" customFormat="1" ht="20.100000000000001" customHeight="1">
      <c r="A47" s="156" t="s">
        <v>99</v>
      </c>
      <c r="B47" s="74" t="s">
        <v>193</v>
      </c>
      <c r="C47" s="73" t="s">
        <v>153</v>
      </c>
      <c r="D47" s="73"/>
      <c r="E47" s="99" t="s">
        <v>0</v>
      </c>
      <c r="F47" s="91"/>
      <c r="G47" s="95" t="s">
        <v>0</v>
      </c>
      <c r="H47" s="91">
        <v>35000</v>
      </c>
      <c r="I47" s="73">
        <f t="shared" si="0"/>
        <v>35000</v>
      </c>
      <c r="J47" s="157" t="s">
        <v>0</v>
      </c>
      <c r="K47" s="71"/>
    </row>
    <row r="48" spans="1:11" s="81" customFormat="1" ht="20.100000000000001" customHeight="1">
      <c r="A48" s="156" t="s">
        <v>264</v>
      </c>
      <c r="B48" s="74" t="s">
        <v>310</v>
      </c>
      <c r="C48" s="73" t="s">
        <v>153</v>
      </c>
      <c r="D48" s="73"/>
      <c r="E48" s="99" t="s">
        <v>0</v>
      </c>
      <c r="F48" s="91"/>
      <c r="G48" s="95" t="s">
        <v>0</v>
      </c>
      <c r="H48" s="91">
        <v>27000</v>
      </c>
      <c r="I48" s="73">
        <f t="shared" si="0"/>
        <v>27000</v>
      </c>
      <c r="J48" s="157" t="s">
        <v>0</v>
      </c>
      <c r="K48" s="71"/>
    </row>
    <row r="49" spans="1:11" s="81" customFormat="1" ht="20.100000000000001" customHeight="1">
      <c r="A49" s="156" t="s">
        <v>285</v>
      </c>
      <c r="B49" s="74" t="s">
        <v>195</v>
      </c>
      <c r="C49" s="73" t="s">
        <v>153</v>
      </c>
      <c r="D49" s="73"/>
      <c r="E49" s="99" t="s">
        <v>0</v>
      </c>
      <c r="F49" s="91"/>
      <c r="G49" s="95" t="s">
        <v>0</v>
      </c>
      <c r="H49" s="91">
        <v>18000</v>
      </c>
      <c r="I49" s="73">
        <f t="shared" si="0"/>
        <v>18000</v>
      </c>
      <c r="J49" s="157" t="s">
        <v>0</v>
      </c>
      <c r="K49" s="71"/>
    </row>
    <row r="50" spans="1:11" s="81" customFormat="1" ht="20.100000000000001" customHeight="1">
      <c r="A50" s="156" t="s">
        <v>111</v>
      </c>
      <c r="B50" s="74" t="s">
        <v>289</v>
      </c>
      <c r="C50" s="73" t="s">
        <v>153</v>
      </c>
      <c r="D50" s="73"/>
      <c r="E50" s="99"/>
      <c r="F50" s="91"/>
      <c r="G50" s="95" t="s">
        <v>0</v>
      </c>
      <c r="H50" s="91">
        <v>3500</v>
      </c>
      <c r="I50" s="73">
        <f t="shared" si="0"/>
        <v>3500</v>
      </c>
      <c r="J50" s="157" t="s">
        <v>0</v>
      </c>
      <c r="K50" s="71"/>
    </row>
    <row r="51" spans="1:11" s="81" customFormat="1" ht="20.100000000000001" customHeight="1">
      <c r="A51" s="156" t="s">
        <v>1087</v>
      </c>
      <c r="B51" s="74" t="s">
        <v>201</v>
      </c>
      <c r="C51" s="73" t="s">
        <v>240</v>
      </c>
      <c r="D51" s="73"/>
      <c r="E51" s="99"/>
      <c r="F51" s="91">
        <v>544</v>
      </c>
      <c r="G51" s="248">
        <v>1204</v>
      </c>
      <c r="H51" s="91"/>
      <c r="I51" s="73">
        <f t="shared" si="0"/>
        <v>544</v>
      </c>
      <c r="J51" s="157" t="s">
        <v>0</v>
      </c>
      <c r="K51" s="71"/>
    </row>
    <row r="52" spans="1:11" s="81" customFormat="1" ht="20.100000000000001" customHeight="1">
      <c r="A52" s="156" t="s">
        <v>1088</v>
      </c>
      <c r="B52" s="74" t="s">
        <v>220</v>
      </c>
      <c r="C52" s="73" t="s">
        <v>240</v>
      </c>
      <c r="D52" s="73"/>
      <c r="E52" s="99"/>
      <c r="F52" s="91">
        <v>1042</v>
      </c>
      <c r="G52" s="248">
        <v>1204</v>
      </c>
      <c r="H52" s="91"/>
      <c r="I52" s="73">
        <f t="shared" si="0"/>
        <v>1042</v>
      </c>
      <c r="J52" s="157" t="s">
        <v>0</v>
      </c>
      <c r="K52" s="71"/>
    </row>
    <row r="53" spans="1:11" s="81" customFormat="1" ht="20.100000000000001" customHeight="1">
      <c r="A53" s="156" t="s">
        <v>23</v>
      </c>
      <c r="B53" s="74" t="s">
        <v>294</v>
      </c>
      <c r="C53" s="73" t="s">
        <v>240</v>
      </c>
      <c r="D53" s="73"/>
      <c r="E53" s="99"/>
      <c r="F53" s="91">
        <v>528</v>
      </c>
      <c r="G53" s="248">
        <v>1203</v>
      </c>
      <c r="H53" s="91"/>
      <c r="I53" s="73">
        <f t="shared" si="0"/>
        <v>528</v>
      </c>
      <c r="J53" s="157"/>
      <c r="K53" s="71"/>
    </row>
    <row r="54" spans="1:11" s="81" customFormat="1" ht="20.100000000000001" customHeight="1">
      <c r="A54" s="156" t="s">
        <v>23</v>
      </c>
      <c r="B54" s="74" t="s">
        <v>150</v>
      </c>
      <c r="C54" s="73" t="s">
        <v>240</v>
      </c>
      <c r="D54" s="73"/>
      <c r="E54" s="99"/>
      <c r="F54" s="91">
        <v>1021</v>
      </c>
      <c r="G54" s="248">
        <v>1203</v>
      </c>
      <c r="H54" s="91"/>
      <c r="I54" s="73">
        <f t="shared" si="0"/>
        <v>1021</v>
      </c>
      <c r="J54" s="157" t="s">
        <v>0</v>
      </c>
      <c r="K54" s="71"/>
    </row>
    <row r="55" spans="1:11" s="81" customFormat="1" ht="20.100000000000001" customHeight="1">
      <c r="A55" s="156" t="s">
        <v>624</v>
      </c>
      <c r="B55" s="249" t="s">
        <v>1089</v>
      </c>
      <c r="C55" s="73" t="s">
        <v>477</v>
      </c>
      <c r="D55" s="73"/>
      <c r="E55" s="99"/>
      <c r="F55" s="91"/>
      <c r="G55" s="95"/>
      <c r="H55" s="247">
        <v>1350000</v>
      </c>
      <c r="I55" s="73">
        <f t="shared" si="0"/>
        <v>1350000</v>
      </c>
      <c r="J55" s="160"/>
      <c r="K55" s="71"/>
    </row>
    <row r="56" spans="1:11" s="81" customFormat="1" ht="20.100000000000001" customHeight="1">
      <c r="A56" s="156" t="s">
        <v>686</v>
      </c>
      <c r="B56" s="74" t="s">
        <v>687</v>
      </c>
      <c r="C56" s="73" t="s">
        <v>688</v>
      </c>
      <c r="D56" s="73"/>
      <c r="E56" s="99"/>
      <c r="F56" s="91"/>
      <c r="G56" s="95"/>
      <c r="H56" s="91">
        <v>12490</v>
      </c>
      <c r="I56" s="73">
        <f t="shared" si="0"/>
        <v>12490</v>
      </c>
      <c r="J56" s="160"/>
      <c r="K56" s="71"/>
    </row>
    <row r="57" spans="1:11" s="81" customFormat="1" ht="20.100000000000001" customHeight="1">
      <c r="A57" s="156" t="s">
        <v>622</v>
      </c>
      <c r="B57" s="74" t="s">
        <v>625</v>
      </c>
      <c r="C57" s="73" t="s">
        <v>482</v>
      </c>
      <c r="D57" s="73"/>
      <c r="E57" s="99"/>
      <c r="F57" s="91"/>
      <c r="G57" s="95"/>
      <c r="H57" s="91">
        <v>16100</v>
      </c>
      <c r="I57" s="73">
        <f t="shared" si="0"/>
        <v>16100</v>
      </c>
      <c r="J57" s="160"/>
      <c r="K57" s="71"/>
    </row>
    <row r="58" spans="1:11" s="81" customFormat="1" ht="20.100000000000001" customHeight="1">
      <c r="A58" s="161" t="s">
        <v>631</v>
      </c>
      <c r="B58" s="79" t="s">
        <v>630</v>
      </c>
      <c r="C58" s="78" t="s">
        <v>628</v>
      </c>
      <c r="D58" s="78"/>
      <c r="E58" s="109"/>
      <c r="F58" s="93"/>
      <c r="G58" s="97"/>
      <c r="H58" s="93">
        <v>34000</v>
      </c>
      <c r="I58" s="73">
        <f t="shared" si="0"/>
        <v>34000</v>
      </c>
      <c r="J58" s="160"/>
      <c r="K58" s="152">
        <v>23804506</v>
      </c>
    </row>
    <row r="59" spans="1:11" s="81" customFormat="1" ht="20.100000000000001" customHeight="1">
      <c r="A59" s="156" t="s">
        <v>695</v>
      </c>
      <c r="B59" s="74" t="s">
        <v>694</v>
      </c>
      <c r="C59" s="73"/>
      <c r="D59" s="73"/>
      <c r="E59" s="99"/>
      <c r="F59" s="91"/>
      <c r="G59" s="95"/>
      <c r="H59" s="91">
        <v>450000</v>
      </c>
      <c r="I59" s="73">
        <f t="shared" si="0"/>
        <v>450000</v>
      </c>
      <c r="J59" s="160"/>
      <c r="K59" s="153">
        <v>23790246</v>
      </c>
    </row>
    <row r="60" spans="1:11" s="81" customFormat="1" ht="20.100000000000001" customHeight="1">
      <c r="A60" s="161" t="s">
        <v>623</v>
      </c>
      <c r="B60" s="79" t="s">
        <v>505</v>
      </c>
      <c r="C60" s="78" t="s">
        <v>389</v>
      </c>
      <c r="D60" s="78"/>
      <c r="E60" s="109"/>
      <c r="F60" s="93"/>
      <c r="G60" s="97"/>
      <c r="H60" s="93">
        <v>64000</v>
      </c>
      <c r="I60" s="73">
        <f t="shared" si="0"/>
        <v>64000</v>
      </c>
      <c r="J60" s="160"/>
      <c r="K60" s="153">
        <v>25367167</v>
      </c>
    </row>
    <row r="61" spans="1:11" s="81" customFormat="1" ht="20.100000000000001" customHeight="1">
      <c r="A61" s="162" t="s">
        <v>632</v>
      </c>
      <c r="B61" s="80" t="s">
        <v>626</v>
      </c>
      <c r="C61" s="84" t="s">
        <v>629</v>
      </c>
      <c r="D61" s="112"/>
      <c r="E61" s="110"/>
      <c r="F61" s="94"/>
      <c r="G61" s="98"/>
      <c r="H61" s="94">
        <v>550000</v>
      </c>
      <c r="I61" s="73">
        <f t="shared" si="0"/>
        <v>550000</v>
      </c>
      <c r="J61" s="160"/>
      <c r="K61" s="152">
        <v>23593192</v>
      </c>
    </row>
    <row r="62" spans="1:11" s="81" customFormat="1" ht="20.100000000000001" customHeight="1">
      <c r="A62" s="156" t="s">
        <v>527</v>
      </c>
      <c r="B62" s="74" t="s">
        <v>627</v>
      </c>
      <c r="C62" s="84" t="s">
        <v>628</v>
      </c>
      <c r="D62" s="112"/>
      <c r="E62" s="110"/>
      <c r="F62" s="94"/>
      <c r="G62" s="98"/>
      <c r="H62" s="94">
        <v>390000</v>
      </c>
      <c r="I62" s="73">
        <f t="shared" si="0"/>
        <v>390000</v>
      </c>
      <c r="J62" s="160"/>
      <c r="K62" s="152">
        <v>22789415</v>
      </c>
    </row>
    <row r="63" spans="1:11" s="81" customFormat="1" ht="20.100000000000001" customHeight="1">
      <c r="A63" s="163" t="s">
        <v>584</v>
      </c>
      <c r="B63" s="80"/>
      <c r="C63" s="84" t="s">
        <v>628</v>
      </c>
      <c r="D63" s="83"/>
      <c r="E63" s="111"/>
      <c r="F63" s="83"/>
      <c r="G63" s="83"/>
      <c r="H63" s="83">
        <v>48400</v>
      </c>
      <c r="I63" s="73">
        <f t="shared" si="0"/>
        <v>48400</v>
      </c>
      <c r="J63" s="160"/>
      <c r="K63" s="154">
        <v>22677355</v>
      </c>
    </row>
    <row r="64" spans="1:11" s="81" customFormat="1" ht="20.100000000000001" customHeight="1">
      <c r="A64" s="156" t="s">
        <v>901</v>
      </c>
      <c r="B64" s="74" t="s">
        <v>902</v>
      </c>
      <c r="C64" s="78" t="s">
        <v>389</v>
      </c>
      <c r="D64" s="73"/>
      <c r="E64" s="99"/>
      <c r="F64" s="91"/>
      <c r="G64" s="95"/>
      <c r="H64" s="91">
        <v>300000</v>
      </c>
      <c r="I64" s="73">
        <f t="shared" si="0"/>
        <v>300000</v>
      </c>
      <c r="J64" s="160"/>
      <c r="K64" s="201">
        <v>23694654</v>
      </c>
    </row>
    <row r="65" spans="1:11" s="81" customFormat="1" ht="20.100000000000001" customHeight="1">
      <c r="A65" s="156" t="s">
        <v>901</v>
      </c>
      <c r="B65" s="74" t="s">
        <v>903</v>
      </c>
      <c r="C65" s="78" t="s">
        <v>389</v>
      </c>
      <c r="D65" s="73"/>
      <c r="E65" s="99"/>
      <c r="F65" s="91"/>
      <c r="G65" s="95"/>
      <c r="H65" s="91">
        <v>420000</v>
      </c>
      <c r="I65" s="73">
        <f t="shared" si="0"/>
        <v>420000</v>
      </c>
      <c r="J65" s="160"/>
      <c r="K65" s="201">
        <v>23685841</v>
      </c>
    </row>
    <row r="66" spans="1:11" ht="18" customHeight="1" thickBot="1">
      <c r="A66" s="164" t="s">
        <v>585</v>
      </c>
      <c r="B66" s="165"/>
      <c r="C66" s="166" t="s">
        <v>628</v>
      </c>
      <c r="D66" s="167"/>
      <c r="E66" s="168"/>
      <c r="F66" s="167"/>
      <c r="G66" s="167"/>
      <c r="H66" s="167">
        <v>573000</v>
      </c>
      <c r="I66" s="169">
        <f t="shared" ref="I66" si="1">MIN(D66,F66,H66)</f>
        <v>573000</v>
      </c>
      <c r="J66" s="170"/>
      <c r="K66" s="116">
        <v>23496553</v>
      </c>
    </row>
    <row r="67" spans="1:11" ht="18" customHeight="1">
      <c r="A67" s="117"/>
      <c r="B67" s="118"/>
      <c r="C67" s="121"/>
      <c r="D67" s="117"/>
      <c r="E67" s="119"/>
      <c r="F67" s="117"/>
      <c r="G67" s="117"/>
      <c r="H67" s="117"/>
      <c r="I67" s="117"/>
      <c r="J67" s="116"/>
    </row>
    <row r="68" spans="1:11" ht="18" customHeight="1">
      <c r="A68" s="117"/>
      <c r="B68" s="118"/>
      <c r="C68" s="117"/>
      <c r="D68" s="117"/>
      <c r="E68" s="119"/>
      <c r="F68" s="117"/>
      <c r="G68" s="117"/>
      <c r="H68" s="117"/>
      <c r="I68" s="117"/>
      <c r="J68" s="116"/>
    </row>
  </sheetData>
  <mergeCells count="8">
    <mergeCell ref="A1:J1"/>
    <mergeCell ref="A3:A4"/>
    <mergeCell ref="B3:B4"/>
    <mergeCell ref="C3:C4"/>
    <mergeCell ref="I3:I4"/>
    <mergeCell ref="J3:J4"/>
    <mergeCell ref="D3:E3"/>
    <mergeCell ref="F3:G3"/>
  </mergeCells>
  <phoneticPr fontId="6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1"/>
  <sheetViews>
    <sheetView view="pageBreakPreview" zoomScaleNormal="100" zoomScaleSheetLayoutView="100" workbookViewId="0">
      <selection activeCell="L15" sqref="L15"/>
    </sheetView>
  </sheetViews>
  <sheetFormatPr defaultRowHeight="18" customHeight="1"/>
  <cols>
    <col min="1" max="1" width="6.7109375" customWidth="1"/>
    <col min="2" max="2" width="26.42578125" customWidth="1"/>
    <col min="3" max="3" width="7" customWidth="1"/>
    <col min="4" max="4" width="15.85546875" customWidth="1"/>
    <col min="5" max="5" width="15.85546875" style="50" customWidth="1"/>
    <col min="6" max="7" width="15.85546875" customWidth="1"/>
    <col min="8" max="8" width="15.5703125" style="50" customWidth="1"/>
    <col min="9" max="9" width="14.7109375" customWidth="1"/>
  </cols>
  <sheetData>
    <row r="1" spans="1:10" ht="26.1" customHeight="1">
      <c r="A1" s="304" t="s">
        <v>149</v>
      </c>
      <c r="B1" s="304"/>
      <c r="C1" s="304"/>
      <c r="D1" s="304"/>
      <c r="E1" s="304"/>
      <c r="F1" s="304"/>
      <c r="G1" s="304"/>
      <c r="H1" s="304"/>
      <c r="I1" s="304"/>
      <c r="J1" s="1"/>
    </row>
    <row r="2" spans="1:10" ht="18" customHeight="1">
      <c r="A2" s="2"/>
      <c r="B2" s="2"/>
      <c r="C2" s="2"/>
      <c r="D2" s="2"/>
      <c r="E2" s="6"/>
      <c r="F2" s="2"/>
      <c r="G2" s="2"/>
      <c r="H2" s="6"/>
      <c r="I2" s="2"/>
      <c r="J2" s="1"/>
    </row>
    <row r="3" spans="1:10" ht="18" customHeight="1">
      <c r="A3" s="319" t="s">
        <v>318</v>
      </c>
      <c r="B3" s="320" t="s">
        <v>254</v>
      </c>
      <c r="C3" s="320" t="s">
        <v>313</v>
      </c>
      <c r="D3" s="320" t="s">
        <v>282</v>
      </c>
      <c r="E3" s="320"/>
      <c r="F3" s="320" t="s">
        <v>315</v>
      </c>
      <c r="G3" s="320"/>
      <c r="H3" s="282" t="s">
        <v>177</v>
      </c>
      <c r="I3" s="320" t="s">
        <v>137</v>
      </c>
      <c r="J3" s="1"/>
    </row>
    <row r="4" spans="1:10" ht="18" customHeight="1">
      <c r="A4" s="319"/>
      <c r="B4" s="320"/>
      <c r="C4" s="320"/>
      <c r="D4" s="60" t="s">
        <v>1078</v>
      </c>
      <c r="E4" s="61" t="s">
        <v>1079</v>
      </c>
      <c r="F4" s="60" t="s">
        <v>741</v>
      </c>
      <c r="G4" s="61" t="s">
        <v>742</v>
      </c>
      <c r="H4" s="282"/>
      <c r="I4" s="320"/>
      <c r="J4" s="1"/>
    </row>
    <row r="5" spans="1:10" ht="25.5" customHeight="1">
      <c r="A5" s="9">
        <v>1</v>
      </c>
      <c r="B5" s="5" t="s">
        <v>211</v>
      </c>
      <c r="C5" s="4" t="s">
        <v>100</v>
      </c>
      <c r="D5" s="250">
        <v>390048</v>
      </c>
      <c r="E5" s="250">
        <v>384609</v>
      </c>
      <c r="F5" s="5">
        <v>0</v>
      </c>
      <c r="G5" s="5">
        <v>0</v>
      </c>
      <c r="H5" s="9">
        <f>D5</f>
        <v>390048</v>
      </c>
      <c r="I5" s="5" t="s">
        <v>0</v>
      </c>
      <c r="J5" s="1"/>
    </row>
    <row r="6" spans="1:10" ht="25.5" customHeight="1">
      <c r="A6" s="9">
        <v>2</v>
      </c>
      <c r="B6" s="5" t="s">
        <v>593</v>
      </c>
      <c r="C6" s="4" t="s">
        <v>100</v>
      </c>
      <c r="D6" s="250">
        <v>279824</v>
      </c>
      <c r="E6" s="250">
        <v>273971</v>
      </c>
      <c r="F6" s="5">
        <v>0</v>
      </c>
      <c r="G6" s="5">
        <v>0</v>
      </c>
      <c r="H6" s="9">
        <f t="shared" ref="H6:H20" si="0">D6</f>
        <v>279824</v>
      </c>
      <c r="I6" s="5" t="s">
        <v>0</v>
      </c>
      <c r="J6" s="1"/>
    </row>
    <row r="7" spans="1:10" ht="25.5" customHeight="1">
      <c r="A7" s="9">
        <v>3</v>
      </c>
      <c r="B7" s="5" t="s">
        <v>213</v>
      </c>
      <c r="C7" s="4" t="s">
        <v>100</v>
      </c>
      <c r="D7" s="250">
        <v>273539</v>
      </c>
      <c r="E7" s="250">
        <v>268915</v>
      </c>
      <c r="F7" s="5">
        <v>0</v>
      </c>
      <c r="G7" s="5">
        <v>0</v>
      </c>
      <c r="H7" s="9">
        <f t="shared" si="0"/>
        <v>273539</v>
      </c>
      <c r="I7" s="5" t="s">
        <v>0</v>
      </c>
      <c r="J7" s="1"/>
    </row>
    <row r="8" spans="1:10" ht="25.5" customHeight="1">
      <c r="A8" s="9">
        <v>4</v>
      </c>
      <c r="B8" s="5" t="s">
        <v>31</v>
      </c>
      <c r="C8" s="4" t="s">
        <v>100</v>
      </c>
      <c r="D8" s="250">
        <v>413173</v>
      </c>
      <c r="E8" s="250">
        <v>408559</v>
      </c>
      <c r="F8" s="5">
        <v>0</v>
      </c>
      <c r="G8" s="5">
        <v>0</v>
      </c>
      <c r="H8" s="9">
        <f t="shared" si="0"/>
        <v>413173</v>
      </c>
      <c r="I8" s="5" t="s">
        <v>0</v>
      </c>
      <c r="J8" s="1"/>
    </row>
    <row r="9" spans="1:10" ht="25.5" customHeight="1">
      <c r="A9" s="9">
        <v>5</v>
      </c>
      <c r="B9" s="5" t="s">
        <v>163</v>
      </c>
      <c r="C9" s="4" t="s">
        <v>100</v>
      </c>
      <c r="D9" s="250">
        <v>224490</v>
      </c>
      <c r="E9" s="250">
        <v>221506</v>
      </c>
      <c r="F9" s="5">
        <v>0</v>
      </c>
      <c r="G9" s="5">
        <v>0</v>
      </c>
      <c r="H9" s="9">
        <f t="shared" si="0"/>
        <v>224490</v>
      </c>
      <c r="I9" s="5" t="s">
        <v>0</v>
      </c>
      <c r="J9" s="1"/>
    </row>
    <row r="10" spans="1:10" ht="25.5" customHeight="1">
      <c r="A10" s="9">
        <v>6</v>
      </c>
      <c r="B10" s="5" t="s">
        <v>302</v>
      </c>
      <c r="C10" s="4" t="s">
        <v>100</v>
      </c>
      <c r="D10" s="250">
        <v>171037</v>
      </c>
      <c r="E10" s="250">
        <v>169804</v>
      </c>
      <c r="F10" s="5">
        <v>0</v>
      </c>
      <c r="G10" s="5">
        <v>0</v>
      </c>
      <c r="H10" s="9">
        <f t="shared" si="0"/>
        <v>171037</v>
      </c>
      <c r="I10" s="5" t="s">
        <v>0</v>
      </c>
      <c r="J10" s="1"/>
    </row>
    <row r="11" spans="1:10" ht="25.5" customHeight="1">
      <c r="A11" s="9">
        <v>7</v>
      </c>
      <c r="B11" s="5" t="s">
        <v>21</v>
      </c>
      <c r="C11" s="4" t="s">
        <v>100</v>
      </c>
      <c r="D11" s="250">
        <v>279613</v>
      </c>
      <c r="E11" s="250">
        <v>279433</v>
      </c>
      <c r="F11" s="5">
        <v>0</v>
      </c>
      <c r="G11" s="5">
        <v>0</v>
      </c>
      <c r="H11" s="9">
        <f t="shared" si="0"/>
        <v>279613</v>
      </c>
      <c r="I11" s="5" t="s">
        <v>0</v>
      </c>
      <c r="J11" s="1"/>
    </row>
    <row r="12" spans="1:10" ht="25.5" customHeight="1">
      <c r="A12" s="9">
        <v>8</v>
      </c>
      <c r="B12" s="5" t="s">
        <v>596</v>
      </c>
      <c r="C12" s="4" t="s">
        <v>100</v>
      </c>
      <c r="D12" s="250">
        <v>280178</v>
      </c>
      <c r="E12" s="250">
        <v>278326</v>
      </c>
      <c r="F12" s="5">
        <v>0</v>
      </c>
      <c r="G12" s="5">
        <v>0</v>
      </c>
      <c r="H12" s="9">
        <f t="shared" si="0"/>
        <v>280178</v>
      </c>
      <c r="I12" s="5" t="s">
        <v>0</v>
      </c>
      <c r="J12" s="1"/>
    </row>
    <row r="13" spans="1:10" ht="25.5" customHeight="1">
      <c r="A13" s="9">
        <v>9</v>
      </c>
      <c r="B13" s="5" t="s">
        <v>595</v>
      </c>
      <c r="C13" s="4" t="s">
        <v>100</v>
      </c>
      <c r="D13" s="250">
        <v>172387</v>
      </c>
      <c r="E13" s="250">
        <v>170920</v>
      </c>
      <c r="F13" s="5">
        <v>0</v>
      </c>
      <c r="G13" s="5">
        <v>0</v>
      </c>
      <c r="H13" s="9">
        <f t="shared" si="0"/>
        <v>172387</v>
      </c>
      <c r="I13" s="5" t="s">
        <v>0</v>
      </c>
      <c r="J13" s="1"/>
    </row>
    <row r="14" spans="1:10" ht="25.5" customHeight="1">
      <c r="A14" s="9">
        <v>10</v>
      </c>
      <c r="B14" s="5" t="s">
        <v>594</v>
      </c>
      <c r="C14" s="4" t="s">
        <v>100</v>
      </c>
      <c r="D14" s="250">
        <v>240685</v>
      </c>
      <c r="E14" s="250">
        <v>237971</v>
      </c>
      <c r="F14" s="5">
        <v>0</v>
      </c>
      <c r="G14" s="5">
        <v>0</v>
      </c>
      <c r="H14" s="9">
        <f t="shared" si="0"/>
        <v>240685</v>
      </c>
      <c r="I14" s="5" t="s">
        <v>0</v>
      </c>
      <c r="J14" s="1"/>
    </row>
    <row r="15" spans="1:10" ht="25.5" customHeight="1">
      <c r="A15" s="9">
        <v>11</v>
      </c>
      <c r="B15" s="5" t="s">
        <v>504</v>
      </c>
      <c r="C15" s="4" t="s">
        <v>100</v>
      </c>
      <c r="D15" s="250">
        <v>303632</v>
      </c>
      <c r="E15" s="250">
        <v>300337</v>
      </c>
      <c r="F15" s="5">
        <v>0</v>
      </c>
      <c r="G15" s="5">
        <v>0</v>
      </c>
      <c r="H15" s="9">
        <f t="shared" si="0"/>
        <v>303632</v>
      </c>
      <c r="I15" s="5" t="s">
        <v>0</v>
      </c>
      <c r="J15" s="1"/>
    </row>
    <row r="16" spans="1:10" ht="25.5" customHeight="1">
      <c r="A16" s="9">
        <v>12</v>
      </c>
      <c r="B16" s="5" t="s">
        <v>191</v>
      </c>
      <c r="C16" s="4" t="s">
        <v>100</v>
      </c>
      <c r="D16" s="250">
        <v>237686</v>
      </c>
      <c r="E16" s="250">
        <v>237754</v>
      </c>
      <c r="F16" s="5">
        <v>0</v>
      </c>
      <c r="G16" s="5">
        <v>0</v>
      </c>
      <c r="H16" s="9">
        <f t="shared" si="0"/>
        <v>237686</v>
      </c>
      <c r="I16" s="5" t="s">
        <v>0</v>
      </c>
      <c r="J16" s="1"/>
    </row>
    <row r="17" spans="1:10" ht="25.5" customHeight="1">
      <c r="A17" s="9">
        <v>13</v>
      </c>
      <c r="B17" s="5" t="s">
        <v>161</v>
      </c>
      <c r="C17" s="4" t="s">
        <v>100</v>
      </c>
      <c r="D17" s="250">
        <v>271064</v>
      </c>
      <c r="E17" s="250">
        <v>266361</v>
      </c>
      <c r="F17" s="5">
        <v>0</v>
      </c>
      <c r="G17" s="5">
        <v>0</v>
      </c>
      <c r="H17" s="9">
        <f t="shared" si="0"/>
        <v>271064</v>
      </c>
      <c r="I17" s="5" t="s">
        <v>0</v>
      </c>
      <c r="J17" s="1"/>
    </row>
    <row r="18" spans="1:10" ht="25.5" customHeight="1">
      <c r="A18" s="9">
        <v>14</v>
      </c>
      <c r="B18" s="5" t="s">
        <v>385</v>
      </c>
      <c r="C18" s="4" t="s">
        <v>386</v>
      </c>
      <c r="D18" s="250">
        <v>333866</v>
      </c>
      <c r="E18" s="250">
        <v>327381</v>
      </c>
      <c r="F18" s="5">
        <v>0</v>
      </c>
      <c r="G18" s="5">
        <v>0</v>
      </c>
      <c r="H18" s="9">
        <f t="shared" si="0"/>
        <v>333866</v>
      </c>
      <c r="I18" s="5"/>
      <c r="J18" s="1"/>
    </row>
    <row r="19" spans="1:10" ht="25.5" customHeight="1">
      <c r="A19" s="9">
        <v>15</v>
      </c>
      <c r="B19" s="174" t="s">
        <v>756</v>
      </c>
      <c r="C19" s="4" t="s">
        <v>386</v>
      </c>
      <c r="D19" s="250">
        <v>483274</v>
      </c>
      <c r="E19" s="250">
        <v>477832</v>
      </c>
      <c r="F19" s="174"/>
      <c r="G19" s="174"/>
      <c r="H19" s="9">
        <f t="shared" si="0"/>
        <v>483274</v>
      </c>
      <c r="I19" s="174"/>
      <c r="J19" s="1"/>
    </row>
    <row r="20" spans="1:10" ht="25.5" customHeight="1">
      <c r="A20" s="9">
        <v>16</v>
      </c>
      <c r="B20" s="5" t="s">
        <v>187</v>
      </c>
      <c r="C20" s="4" t="s">
        <v>100</v>
      </c>
      <c r="D20" s="250">
        <v>273074</v>
      </c>
      <c r="E20" s="250">
        <v>272831</v>
      </c>
      <c r="F20" s="5">
        <v>0</v>
      </c>
      <c r="G20" s="5">
        <v>0</v>
      </c>
      <c r="H20" s="9">
        <f t="shared" si="0"/>
        <v>273074</v>
      </c>
      <c r="I20" s="5" t="s">
        <v>0</v>
      </c>
      <c r="J20" s="1"/>
    </row>
    <row r="21" spans="1:10" ht="18" customHeight="1">
      <c r="A21" s="2"/>
      <c r="B21" s="2"/>
      <c r="C21" s="3"/>
      <c r="D21" s="3"/>
      <c r="E21" s="6"/>
      <c r="F21" s="2"/>
      <c r="G21" s="2"/>
      <c r="H21" s="6"/>
      <c r="I21" s="2"/>
      <c r="J21" s="1"/>
    </row>
  </sheetData>
  <mergeCells count="8">
    <mergeCell ref="A1:I1"/>
    <mergeCell ref="A3:A4"/>
    <mergeCell ref="B3:B4"/>
    <mergeCell ref="C3:C4"/>
    <mergeCell ref="H3:H4"/>
    <mergeCell ref="I3:I4"/>
    <mergeCell ref="D3:E3"/>
    <mergeCell ref="F3:G3"/>
  </mergeCells>
  <phoneticPr fontId="6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L77"/>
  <sheetViews>
    <sheetView view="pageBreakPreview" zoomScaleNormal="100" zoomScaleSheetLayoutView="100" workbookViewId="0">
      <selection activeCell="L17" sqref="L17"/>
    </sheetView>
  </sheetViews>
  <sheetFormatPr defaultRowHeight="12.75"/>
  <cols>
    <col min="1" max="1" width="2" customWidth="1"/>
    <col min="2" max="2" width="0" hidden="1" customWidth="1"/>
    <col min="3" max="3" width="6.28515625" customWidth="1"/>
    <col min="4" max="4" width="24.42578125" customWidth="1"/>
    <col min="5" max="5" width="16.140625" customWidth="1"/>
    <col min="6" max="6" width="16.28515625" customWidth="1"/>
    <col min="7" max="7" width="12.5703125" customWidth="1"/>
    <col min="8" max="10" width="10.85546875" customWidth="1"/>
    <col min="11" max="11" width="12.5703125" customWidth="1"/>
    <col min="12" max="12" width="14.140625" customWidth="1"/>
  </cols>
  <sheetData>
    <row r="1" spans="2:12" ht="25.5">
      <c r="B1" s="232"/>
      <c r="C1" s="233" t="s">
        <v>929</v>
      </c>
      <c r="D1" s="234"/>
      <c r="E1" s="234"/>
      <c r="F1" s="234"/>
      <c r="G1" s="234"/>
      <c r="H1" s="234"/>
      <c r="I1" s="234"/>
      <c r="J1" s="234"/>
      <c r="K1" s="234"/>
      <c r="L1" s="234"/>
    </row>
    <row r="2" spans="2:12" ht="12.95" customHeight="1">
      <c r="B2" s="235" t="s">
        <v>930</v>
      </c>
      <c r="C2" s="327" t="s">
        <v>931</v>
      </c>
      <c r="D2" s="327" t="s">
        <v>932</v>
      </c>
      <c r="E2" s="327" t="s">
        <v>933</v>
      </c>
      <c r="F2" s="236" t="s">
        <v>930</v>
      </c>
      <c r="G2" s="327" t="s">
        <v>934</v>
      </c>
      <c r="H2" s="329" t="s">
        <v>935</v>
      </c>
      <c r="I2" s="330"/>
      <c r="J2" s="331"/>
      <c r="K2" s="327" t="s">
        <v>936</v>
      </c>
      <c r="L2" s="321" t="s">
        <v>937</v>
      </c>
    </row>
    <row r="3" spans="2:12" ht="12.95" customHeight="1">
      <c r="B3" s="235"/>
      <c r="C3" s="328"/>
      <c r="D3" s="328"/>
      <c r="E3" s="328"/>
      <c r="F3" s="236"/>
      <c r="G3" s="328"/>
      <c r="H3" s="236" t="s">
        <v>934</v>
      </c>
      <c r="I3" s="236" t="s">
        <v>938</v>
      </c>
      <c r="J3" s="236" t="s">
        <v>939</v>
      </c>
      <c r="K3" s="328"/>
      <c r="L3" s="322"/>
    </row>
    <row r="4" spans="2:12" ht="12.95" customHeight="1">
      <c r="C4" s="236">
        <v>1</v>
      </c>
      <c r="D4" s="236" t="s">
        <v>940</v>
      </c>
      <c r="E4" s="236" t="s">
        <v>941</v>
      </c>
      <c r="F4" s="236" t="s">
        <v>942</v>
      </c>
      <c r="G4" s="237">
        <f>H4+K4+L4</f>
        <v>18</v>
      </c>
      <c r="H4" s="236">
        <f>I4+J4</f>
        <v>18</v>
      </c>
      <c r="I4" s="236">
        <v>18</v>
      </c>
      <c r="J4" s="236"/>
      <c r="K4" s="236"/>
      <c r="L4" s="238"/>
    </row>
    <row r="5" spans="2:12" ht="12.95" customHeight="1">
      <c r="C5" s="236">
        <v>2</v>
      </c>
      <c r="D5" s="236" t="s">
        <v>943</v>
      </c>
      <c r="E5" s="236" t="s">
        <v>941</v>
      </c>
      <c r="F5" s="236" t="s">
        <v>944</v>
      </c>
      <c r="G5" s="237">
        <f t="shared" ref="G5:G63" si="0">H5+K5+L5</f>
        <v>10</v>
      </c>
      <c r="H5" s="236">
        <f t="shared" ref="H5:H57" si="1">I5+J5</f>
        <v>10</v>
      </c>
      <c r="I5" s="236">
        <v>10</v>
      </c>
      <c r="J5" s="236"/>
      <c r="K5" s="236"/>
      <c r="L5" s="238"/>
    </row>
    <row r="6" spans="2:12" ht="12.95" customHeight="1">
      <c r="C6" s="236">
        <v>3</v>
      </c>
      <c r="D6" s="236" t="s">
        <v>945</v>
      </c>
      <c r="E6" s="236" t="s">
        <v>946</v>
      </c>
      <c r="F6" s="236" t="s">
        <v>947</v>
      </c>
      <c r="G6" s="237">
        <f t="shared" si="0"/>
        <v>13</v>
      </c>
      <c r="H6" s="236">
        <f t="shared" si="1"/>
        <v>13</v>
      </c>
      <c r="I6" s="236">
        <v>13</v>
      </c>
      <c r="J6" s="236"/>
      <c r="K6" s="236"/>
      <c r="L6" s="238"/>
    </row>
    <row r="7" spans="2:12" ht="12.95" customHeight="1">
      <c r="C7" s="236">
        <v>4</v>
      </c>
      <c r="D7" s="236" t="s">
        <v>948</v>
      </c>
      <c r="E7" s="236" t="s">
        <v>946</v>
      </c>
      <c r="F7" s="236" t="s">
        <v>949</v>
      </c>
      <c r="G7" s="237">
        <f t="shared" si="0"/>
        <v>22</v>
      </c>
      <c r="H7" s="236">
        <f t="shared" si="1"/>
        <v>22</v>
      </c>
      <c r="I7" s="236">
        <v>22</v>
      </c>
      <c r="J7" s="236"/>
      <c r="K7" s="236"/>
      <c r="L7" s="238"/>
    </row>
    <row r="8" spans="2:12" ht="12.95" customHeight="1">
      <c r="C8" s="236">
        <v>5</v>
      </c>
      <c r="D8" s="236" t="s">
        <v>950</v>
      </c>
      <c r="E8" s="236" t="s">
        <v>951</v>
      </c>
      <c r="F8" s="236" t="s">
        <v>952</v>
      </c>
      <c r="G8" s="237">
        <f t="shared" si="0"/>
        <v>13</v>
      </c>
      <c r="H8" s="236">
        <f t="shared" si="1"/>
        <v>13</v>
      </c>
      <c r="I8" s="236">
        <v>13</v>
      </c>
      <c r="J8" s="236"/>
      <c r="K8" s="236"/>
      <c r="L8" s="238"/>
    </row>
    <row r="9" spans="2:12" ht="12.95" customHeight="1">
      <c r="C9" s="236">
        <v>6</v>
      </c>
      <c r="D9" s="236" t="s">
        <v>953</v>
      </c>
      <c r="E9" s="236" t="s">
        <v>954</v>
      </c>
      <c r="F9" s="236" t="s">
        <v>955</v>
      </c>
      <c r="G9" s="237">
        <f t="shared" si="0"/>
        <v>11</v>
      </c>
      <c r="H9" s="236">
        <f t="shared" si="1"/>
        <v>11</v>
      </c>
      <c r="I9" s="236">
        <v>11</v>
      </c>
      <c r="J9" s="236"/>
      <c r="K9" s="236"/>
      <c r="L9" s="238"/>
    </row>
    <row r="10" spans="2:12" ht="12.95" customHeight="1">
      <c r="C10" s="236">
        <v>7</v>
      </c>
      <c r="D10" s="236" t="s">
        <v>956</v>
      </c>
      <c r="E10" s="236" t="s">
        <v>954</v>
      </c>
      <c r="F10" s="236" t="s">
        <v>957</v>
      </c>
      <c r="G10" s="237">
        <f t="shared" si="0"/>
        <v>12</v>
      </c>
      <c r="H10" s="236">
        <f t="shared" si="1"/>
        <v>12</v>
      </c>
      <c r="I10" s="236">
        <v>12</v>
      </c>
      <c r="J10" s="236"/>
      <c r="K10" s="236"/>
      <c r="L10" s="238"/>
    </row>
    <row r="11" spans="2:12" ht="12.95" customHeight="1">
      <c r="C11" s="236">
        <v>8</v>
      </c>
      <c r="D11" s="236" t="s">
        <v>958</v>
      </c>
      <c r="E11" s="236" t="s">
        <v>959</v>
      </c>
      <c r="F11" s="236" t="s">
        <v>960</v>
      </c>
      <c r="G11" s="237">
        <f t="shared" si="0"/>
        <v>16</v>
      </c>
      <c r="H11" s="236">
        <f t="shared" si="1"/>
        <v>16</v>
      </c>
      <c r="I11" s="236">
        <v>16</v>
      </c>
      <c r="J11" s="236"/>
      <c r="K11" s="236"/>
      <c r="L11" s="238"/>
    </row>
    <row r="12" spans="2:12" ht="12.95" customHeight="1">
      <c r="C12" s="236">
        <v>9</v>
      </c>
      <c r="D12" s="236" t="s">
        <v>961</v>
      </c>
      <c r="E12" s="236"/>
      <c r="F12" s="236" t="s">
        <v>962</v>
      </c>
      <c r="G12" s="237">
        <f t="shared" si="0"/>
        <v>19</v>
      </c>
      <c r="H12" s="236">
        <f t="shared" si="1"/>
        <v>19</v>
      </c>
      <c r="I12" s="236">
        <v>19</v>
      </c>
      <c r="J12" s="236"/>
      <c r="K12" s="236"/>
      <c r="L12" s="238"/>
    </row>
    <row r="13" spans="2:12" ht="12.95" customHeight="1">
      <c r="C13" s="236">
        <v>10</v>
      </c>
      <c r="D13" s="236" t="s">
        <v>963</v>
      </c>
      <c r="E13" s="236"/>
      <c r="F13" s="236" t="s">
        <v>964</v>
      </c>
      <c r="G13" s="237">
        <f t="shared" si="0"/>
        <v>24</v>
      </c>
      <c r="H13" s="236">
        <f t="shared" si="1"/>
        <v>24</v>
      </c>
      <c r="I13" s="236">
        <v>24</v>
      </c>
      <c r="J13" s="236"/>
      <c r="K13" s="236"/>
      <c r="L13" s="238"/>
    </row>
    <row r="14" spans="2:12" ht="12.95" customHeight="1">
      <c r="C14" s="236">
        <v>11</v>
      </c>
      <c r="D14" s="236" t="s">
        <v>965</v>
      </c>
      <c r="E14" s="236" t="s">
        <v>966</v>
      </c>
      <c r="F14" s="236" t="s">
        <v>967</v>
      </c>
      <c r="G14" s="237">
        <f t="shared" si="0"/>
        <v>17</v>
      </c>
      <c r="H14" s="236">
        <f t="shared" si="1"/>
        <v>17</v>
      </c>
      <c r="I14" s="236">
        <v>17</v>
      </c>
      <c r="J14" s="236"/>
      <c r="K14" s="236"/>
      <c r="L14" s="238"/>
    </row>
    <row r="15" spans="2:12" ht="12.95" customHeight="1">
      <c r="C15" s="236">
        <v>12</v>
      </c>
      <c r="D15" s="236" t="s">
        <v>968</v>
      </c>
      <c r="E15" s="236"/>
      <c r="F15" s="236" t="s">
        <v>969</v>
      </c>
      <c r="G15" s="237">
        <f t="shared" si="0"/>
        <v>14</v>
      </c>
      <c r="H15" s="236">
        <f t="shared" si="1"/>
        <v>14</v>
      </c>
      <c r="I15" s="236">
        <v>14</v>
      </c>
      <c r="J15" s="236"/>
      <c r="K15" s="236"/>
      <c r="L15" s="238"/>
    </row>
    <row r="16" spans="2:12" ht="12.95" customHeight="1">
      <c r="C16" s="236">
        <v>13</v>
      </c>
      <c r="D16" s="236" t="s">
        <v>970</v>
      </c>
      <c r="E16" s="236"/>
      <c r="F16" s="236" t="s">
        <v>971</v>
      </c>
      <c r="G16" s="237">
        <f t="shared" si="0"/>
        <v>12</v>
      </c>
      <c r="H16" s="236">
        <f t="shared" si="1"/>
        <v>12</v>
      </c>
      <c r="I16" s="236">
        <v>12</v>
      </c>
      <c r="J16" s="236"/>
      <c r="K16" s="236"/>
      <c r="L16" s="238"/>
    </row>
    <row r="17" spans="3:12" ht="12.95" customHeight="1">
      <c r="C17" s="236">
        <v>14</v>
      </c>
      <c r="D17" s="236" t="s">
        <v>972</v>
      </c>
      <c r="E17" s="236"/>
      <c r="F17" s="236" t="s">
        <v>973</v>
      </c>
      <c r="G17" s="237">
        <f t="shared" si="0"/>
        <v>17</v>
      </c>
      <c r="H17" s="236">
        <f t="shared" si="1"/>
        <v>16</v>
      </c>
      <c r="I17" s="236">
        <v>16</v>
      </c>
      <c r="J17" s="236"/>
      <c r="K17" s="236">
        <v>1</v>
      </c>
      <c r="L17" s="238"/>
    </row>
    <row r="18" spans="3:12" ht="12.95" customHeight="1">
      <c r="C18" s="236">
        <v>15</v>
      </c>
      <c r="D18" s="236" t="s">
        <v>974</v>
      </c>
      <c r="E18" s="236" t="s">
        <v>975</v>
      </c>
      <c r="F18" s="236" t="s">
        <v>976</v>
      </c>
      <c r="G18" s="237">
        <f t="shared" si="0"/>
        <v>17</v>
      </c>
      <c r="H18" s="236">
        <f t="shared" si="1"/>
        <v>17</v>
      </c>
      <c r="I18" s="236">
        <v>17</v>
      </c>
      <c r="J18" s="236"/>
      <c r="K18" s="236"/>
      <c r="L18" s="238"/>
    </row>
    <row r="19" spans="3:12" ht="12.95" customHeight="1">
      <c r="C19" s="236">
        <v>16</v>
      </c>
      <c r="D19" s="236" t="s">
        <v>977</v>
      </c>
      <c r="E19" s="236"/>
      <c r="F19" s="236" t="s">
        <v>978</v>
      </c>
      <c r="G19" s="237">
        <f t="shared" si="0"/>
        <v>16</v>
      </c>
      <c r="H19" s="236">
        <f t="shared" si="1"/>
        <v>16</v>
      </c>
      <c r="I19" s="236">
        <v>16</v>
      </c>
      <c r="J19" s="236"/>
      <c r="K19" s="236"/>
      <c r="L19" s="238"/>
    </row>
    <row r="20" spans="3:12" ht="12.95" customHeight="1">
      <c r="C20" s="236">
        <v>17</v>
      </c>
      <c r="D20" s="236" t="s">
        <v>979</v>
      </c>
      <c r="E20" s="236"/>
      <c r="F20" s="236">
        <v>1061</v>
      </c>
      <c r="G20" s="237">
        <f t="shared" si="0"/>
        <v>14</v>
      </c>
      <c r="H20" s="236">
        <f t="shared" si="1"/>
        <v>14</v>
      </c>
      <c r="I20" s="236">
        <v>14</v>
      </c>
      <c r="J20" s="236"/>
      <c r="K20" s="236"/>
      <c r="L20" s="238"/>
    </row>
    <row r="21" spans="3:12" ht="12.95" customHeight="1">
      <c r="C21" s="236">
        <v>18</v>
      </c>
      <c r="D21" s="236" t="s">
        <v>980</v>
      </c>
      <c r="E21" s="236" t="s">
        <v>981</v>
      </c>
      <c r="F21" s="236">
        <v>905</v>
      </c>
      <c r="G21" s="237">
        <f t="shared" si="0"/>
        <v>9</v>
      </c>
      <c r="H21" s="236">
        <f t="shared" si="1"/>
        <v>9</v>
      </c>
      <c r="I21" s="236">
        <v>9</v>
      </c>
      <c r="J21" s="236"/>
      <c r="K21" s="236"/>
      <c r="L21" s="238"/>
    </row>
    <row r="22" spans="3:12" ht="12.95" customHeight="1">
      <c r="C22" s="236">
        <v>19</v>
      </c>
      <c r="D22" s="236" t="s">
        <v>982</v>
      </c>
      <c r="E22" s="236"/>
      <c r="F22" s="236">
        <v>927</v>
      </c>
      <c r="G22" s="237">
        <f t="shared" si="0"/>
        <v>16</v>
      </c>
      <c r="H22" s="236">
        <f t="shared" si="1"/>
        <v>16</v>
      </c>
      <c r="I22" s="236">
        <v>16</v>
      </c>
      <c r="J22" s="236"/>
      <c r="K22" s="236"/>
      <c r="L22" s="238"/>
    </row>
    <row r="23" spans="3:12" ht="12.95" customHeight="1">
      <c r="C23" s="236">
        <v>20</v>
      </c>
      <c r="D23" s="236" t="s">
        <v>983</v>
      </c>
      <c r="E23" s="236"/>
      <c r="F23" s="236" t="s">
        <v>984</v>
      </c>
      <c r="G23" s="237">
        <f t="shared" si="0"/>
        <v>13</v>
      </c>
      <c r="H23" s="236">
        <f t="shared" si="1"/>
        <v>13</v>
      </c>
      <c r="I23" s="236">
        <v>13</v>
      </c>
      <c r="J23" s="236"/>
      <c r="K23" s="236"/>
      <c r="L23" s="238"/>
    </row>
    <row r="24" spans="3:12" ht="12.95" customHeight="1">
      <c r="C24" s="236">
        <v>21</v>
      </c>
      <c r="D24" s="236" t="s">
        <v>985</v>
      </c>
      <c r="E24" s="236"/>
      <c r="F24" s="236" t="s">
        <v>986</v>
      </c>
      <c r="G24" s="237">
        <f t="shared" si="0"/>
        <v>23</v>
      </c>
      <c r="H24" s="236">
        <f t="shared" si="1"/>
        <v>23</v>
      </c>
      <c r="I24" s="236">
        <v>23</v>
      </c>
      <c r="J24" s="236"/>
      <c r="K24" s="236"/>
      <c r="L24" s="238"/>
    </row>
    <row r="25" spans="3:12" ht="12.95" customHeight="1">
      <c r="C25" s="236">
        <v>22</v>
      </c>
      <c r="D25" s="236" t="s">
        <v>987</v>
      </c>
      <c r="E25" s="236" t="s">
        <v>988</v>
      </c>
      <c r="F25" s="236">
        <v>1080</v>
      </c>
      <c r="G25" s="237">
        <f t="shared" si="0"/>
        <v>11</v>
      </c>
      <c r="H25" s="236">
        <f t="shared" si="1"/>
        <v>11</v>
      </c>
      <c r="I25" s="236">
        <v>11</v>
      </c>
      <c r="J25" s="236"/>
      <c r="K25" s="236"/>
      <c r="L25" s="238"/>
    </row>
    <row r="26" spans="3:12" ht="12.95" customHeight="1">
      <c r="C26" s="236">
        <v>23</v>
      </c>
      <c r="D26" s="236" t="s">
        <v>989</v>
      </c>
      <c r="E26" s="236"/>
      <c r="F26" s="236">
        <v>1093</v>
      </c>
      <c r="G26" s="237">
        <f t="shared" si="0"/>
        <v>12</v>
      </c>
      <c r="H26" s="236">
        <f t="shared" si="1"/>
        <v>12</v>
      </c>
      <c r="I26" s="236">
        <v>12</v>
      </c>
      <c r="J26" s="236"/>
      <c r="K26" s="236"/>
      <c r="L26" s="238"/>
    </row>
    <row r="27" spans="3:12" ht="12.95" customHeight="1">
      <c r="C27" s="236">
        <v>24</v>
      </c>
      <c r="D27" s="236" t="s">
        <v>990</v>
      </c>
      <c r="E27" s="236"/>
      <c r="F27" s="236" t="s">
        <v>991</v>
      </c>
      <c r="G27" s="237">
        <f t="shared" si="0"/>
        <v>10</v>
      </c>
      <c r="H27" s="236">
        <f t="shared" si="1"/>
        <v>10</v>
      </c>
      <c r="I27" s="236">
        <v>10</v>
      </c>
      <c r="J27" s="236"/>
      <c r="K27" s="236"/>
      <c r="L27" s="238"/>
    </row>
    <row r="28" spans="3:12" ht="12.95" customHeight="1">
      <c r="C28" s="236">
        <v>25</v>
      </c>
      <c r="D28" s="236" t="s">
        <v>992</v>
      </c>
      <c r="E28" s="236"/>
      <c r="F28" s="236" t="s">
        <v>993</v>
      </c>
      <c r="G28" s="237">
        <f t="shared" si="0"/>
        <v>13</v>
      </c>
      <c r="H28" s="236">
        <f t="shared" si="1"/>
        <v>13</v>
      </c>
      <c r="I28" s="236">
        <v>13</v>
      </c>
      <c r="J28" s="236"/>
      <c r="K28" s="236"/>
      <c r="L28" s="238"/>
    </row>
    <row r="29" spans="3:12" ht="12.95" customHeight="1">
      <c r="C29" s="236">
        <v>26</v>
      </c>
      <c r="D29" s="236" t="s">
        <v>994</v>
      </c>
      <c r="E29" s="236" t="s">
        <v>995</v>
      </c>
      <c r="F29" s="236">
        <v>1164</v>
      </c>
      <c r="G29" s="237">
        <f t="shared" si="0"/>
        <v>23</v>
      </c>
      <c r="H29" s="236">
        <f t="shared" si="1"/>
        <v>5</v>
      </c>
      <c r="I29" s="236">
        <v>5</v>
      </c>
      <c r="J29" s="236"/>
      <c r="K29" s="236">
        <v>18</v>
      </c>
      <c r="L29" s="238"/>
    </row>
    <row r="30" spans="3:12" ht="12.95" customHeight="1">
      <c r="C30" s="236">
        <v>27</v>
      </c>
      <c r="D30" s="236" t="s">
        <v>996</v>
      </c>
      <c r="E30" s="236"/>
      <c r="F30" s="236"/>
      <c r="G30" s="237">
        <f t="shared" si="0"/>
        <v>2</v>
      </c>
      <c r="H30" s="236">
        <f t="shared" si="1"/>
        <v>2</v>
      </c>
      <c r="I30" s="236">
        <v>2</v>
      </c>
      <c r="J30" s="236"/>
      <c r="K30" s="236"/>
      <c r="L30" s="238"/>
    </row>
    <row r="31" spans="3:12" ht="12.95" customHeight="1">
      <c r="C31" s="236">
        <v>28</v>
      </c>
      <c r="D31" s="236" t="s">
        <v>997</v>
      </c>
      <c r="E31" s="236"/>
      <c r="F31" s="236"/>
      <c r="G31" s="237">
        <f t="shared" si="0"/>
        <v>1</v>
      </c>
      <c r="H31" s="236">
        <f t="shared" si="1"/>
        <v>1</v>
      </c>
      <c r="I31" s="236">
        <v>1</v>
      </c>
      <c r="J31" s="236"/>
      <c r="K31" s="236"/>
      <c r="L31" s="238"/>
    </row>
    <row r="32" spans="3:12" ht="12.95" customHeight="1">
      <c r="C32" s="236">
        <v>29</v>
      </c>
      <c r="D32" s="239" t="s">
        <v>998</v>
      </c>
      <c r="E32" s="237"/>
      <c r="F32" s="237" t="s">
        <v>999</v>
      </c>
      <c r="G32" s="237">
        <f t="shared" si="0"/>
        <v>12</v>
      </c>
      <c r="H32" s="237">
        <v>12</v>
      </c>
      <c r="I32" s="237">
        <v>12</v>
      </c>
      <c r="J32" s="236"/>
      <c r="K32" s="236"/>
      <c r="L32" s="238"/>
    </row>
    <row r="33" spans="3:12" ht="12.95" customHeight="1">
      <c r="C33" s="236">
        <v>30</v>
      </c>
      <c r="D33" s="239" t="s">
        <v>1000</v>
      </c>
      <c r="E33" s="237" t="s">
        <v>1001</v>
      </c>
      <c r="F33" s="237" t="s">
        <v>1002</v>
      </c>
      <c r="G33" s="237">
        <f t="shared" si="0"/>
        <v>8</v>
      </c>
      <c r="H33" s="237">
        <v>8</v>
      </c>
      <c r="I33" s="237">
        <v>8</v>
      </c>
      <c r="J33" s="236"/>
      <c r="K33" s="236"/>
      <c r="L33" s="238"/>
    </row>
    <row r="34" spans="3:12" ht="12.95" customHeight="1">
      <c r="C34" s="236">
        <v>31</v>
      </c>
      <c r="D34" s="236" t="s">
        <v>1003</v>
      </c>
      <c r="E34" s="236" t="s">
        <v>1004</v>
      </c>
      <c r="F34" s="236">
        <v>1051</v>
      </c>
      <c r="G34" s="237">
        <f t="shared" si="0"/>
        <v>5</v>
      </c>
      <c r="H34" s="236">
        <f t="shared" si="1"/>
        <v>5</v>
      </c>
      <c r="I34" s="236">
        <v>5</v>
      </c>
      <c r="J34" s="236"/>
      <c r="K34" s="236"/>
      <c r="L34" s="238"/>
    </row>
    <row r="35" spans="3:12" ht="12.95" customHeight="1">
      <c r="C35" s="236">
        <v>32</v>
      </c>
      <c r="D35" s="236" t="s">
        <v>1005</v>
      </c>
      <c r="E35" s="236"/>
      <c r="F35" s="236">
        <v>1057</v>
      </c>
      <c r="G35" s="237">
        <f t="shared" si="0"/>
        <v>9</v>
      </c>
      <c r="H35" s="236">
        <f t="shared" si="1"/>
        <v>9</v>
      </c>
      <c r="I35" s="236">
        <v>9</v>
      </c>
      <c r="J35" s="236"/>
      <c r="K35" s="236"/>
      <c r="L35" s="238"/>
    </row>
    <row r="36" spans="3:12" ht="12.95" customHeight="1">
      <c r="C36" s="236">
        <v>33</v>
      </c>
      <c r="D36" s="236" t="s">
        <v>1006</v>
      </c>
      <c r="E36" s="236"/>
      <c r="F36" s="236" t="s">
        <v>1007</v>
      </c>
      <c r="G36" s="237">
        <f t="shared" si="0"/>
        <v>5</v>
      </c>
      <c r="H36" s="236">
        <f t="shared" si="1"/>
        <v>5</v>
      </c>
      <c r="I36" s="236">
        <v>5</v>
      </c>
      <c r="J36" s="236"/>
      <c r="K36" s="236"/>
      <c r="L36" s="238"/>
    </row>
    <row r="37" spans="3:12" ht="12.95" customHeight="1">
      <c r="C37" s="236">
        <v>34</v>
      </c>
      <c r="D37" s="236" t="s">
        <v>1008</v>
      </c>
      <c r="E37" s="236"/>
      <c r="F37" s="236">
        <v>1016</v>
      </c>
      <c r="G37" s="237">
        <f t="shared" si="0"/>
        <v>6</v>
      </c>
      <c r="H37" s="236">
        <f t="shared" si="1"/>
        <v>6</v>
      </c>
      <c r="I37" s="236">
        <v>6</v>
      </c>
      <c r="J37" s="236"/>
      <c r="K37" s="236"/>
      <c r="L37" s="238"/>
    </row>
    <row r="38" spans="3:12" ht="12.95" customHeight="1">
      <c r="C38" s="236">
        <v>35</v>
      </c>
      <c r="D38" s="236" t="s">
        <v>1009</v>
      </c>
      <c r="E38" s="236" t="s">
        <v>1010</v>
      </c>
      <c r="F38" s="236" t="s">
        <v>1011</v>
      </c>
      <c r="G38" s="237">
        <f t="shared" si="0"/>
        <v>4</v>
      </c>
      <c r="H38" s="236">
        <f t="shared" si="1"/>
        <v>4</v>
      </c>
      <c r="I38" s="236">
        <v>4</v>
      </c>
      <c r="J38" s="236"/>
      <c r="K38" s="236"/>
      <c r="L38" s="238"/>
    </row>
    <row r="39" spans="3:12" ht="12.95" customHeight="1">
      <c r="C39" s="236">
        <v>36</v>
      </c>
      <c r="D39" s="236" t="s">
        <v>1012</v>
      </c>
      <c r="E39" s="236"/>
      <c r="F39" s="236" t="s">
        <v>1013</v>
      </c>
      <c r="G39" s="237">
        <f t="shared" si="0"/>
        <v>4</v>
      </c>
      <c r="H39" s="236">
        <f t="shared" si="1"/>
        <v>4</v>
      </c>
      <c r="I39" s="236">
        <v>4</v>
      </c>
      <c r="J39" s="236"/>
      <c r="K39" s="236"/>
      <c r="L39" s="238"/>
    </row>
    <row r="40" spans="3:12" ht="12.95" customHeight="1">
      <c r="C40" s="236">
        <v>37</v>
      </c>
      <c r="D40" s="236" t="s">
        <v>1014</v>
      </c>
      <c r="E40" s="236"/>
      <c r="F40" s="236" t="s">
        <v>1015</v>
      </c>
      <c r="G40" s="237">
        <f t="shared" si="0"/>
        <v>4</v>
      </c>
      <c r="H40" s="236">
        <f t="shared" si="1"/>
        <v>4</v>
      </c>
      <c r="I40" s="236">
        <v>4</v>
      </c>
      <c r="J40" s="236"/>
      <c r="K40" s="236"/>
      <c r="L40" s="238"/>
    </row>
    <row r="41" spans="3:12" ht="12.95" customHeight="1">
      <c r="C41" s="236">
        <v>38</v>
      </c>
      <c r="D41" s="236" t="s">
        <v>1016</v>
      </c>
      <c r="E41" s="236"/>
      <c r="F41" s="236" t="s">
        <v>1017</v>
      </c>
      <c r="G41" s="237">
        <f t="shared" si="0"/>
        <v>4</v>
      </c>
      <c r="H41" s="236">
        <f t="shared" si="1"/>
        <v>4</v>
      </c>
      <c r="I41" s="236">
        <v>4</v>
      </c>
      <c r="J41" s="236"/>
      <c r="K41" s="236"/>
      <c r="L41" s="238"/>
    </row>
    <row r="42" spans="3:12" ht="12.95" customHeight="1">
      <c r="C42" s="236">
        <v>39</v>
      </c>
      <c r="D42" s="236" t="s">
        <v>1018</v>
      </c>
      <c r="E42" s="236"/>
      <c r="F42" s="236" t="s">
        <v>1019</v>
      </c>
      <c r="G42" s="237">
        <f t="shared" si="0"/>
        <v>4</v>
      </c>
      <c r="H42" s="236">
        <f t="shared" si="1"/>
        <v>4</v>
      </c>
      <c r="I42" s="236">
        <v>4</v>
      </c>
      <c r="J42" s="236"/>
      <c r="K42" s="236"/>
      <c r="L42" s="238"/>
    </row>
    <row r="43" spans="3:12" ht="12.95" customHeight="1">
      <c r="C43" s="236">
        <v>40</v>
      </c>
      <c r="D43" s="236" t="s">
        <v>1020</v>
      </c>
      <c r="E43" s="236"/>
      <c r="F43" s="236">
        <v>1401</v>
      </c>
      <c r="G43" s="237">
        <f t="shared" si="0"/>
        <v>6</v>
      </c>
      <c r="H43" s="236">
        <f t="shared" si="1"/>
        <v>6</v>
      </c>
      <c r="I43" s="236">
        <v>6</v>
      </c>
      <c r="J43" s="236"/>
      <c r="K43" s="236"/>
      <c r="L43" s="238"/>
    </row>
    <row r="44" spans="3:12" ht="12.95" customHeight="1">
      <c r="C44" s="236">
        <v>41</v>
      </c>
      <c r="D44" s="236" t="s">
        <v>1021</v>
      </c>
      <c r="E44" s="236"/>
      <c r="F44" s="236" t="s">
        <v>1022</v>
      </c>
      <c r="G44" s="237">
        <f t="shared" si="0"/>
        <v>5</v>
      </c>
      <c r="H44" s="236">
        <f t="shared" si="1"/>
        <v>5</v>
      </c>
      <c r="I44" s="236">
        <v>5</v>
      </c>
      <c r="J44" s="236"/>
      <c r="K44" s="236"/>
      <c r="L44" s="238"/>
    </row>
    <row r="45" spans="3:12" ht="12.95" customHeight="1">
      <c r="C45" s="236">
        <v>42</v>
      </c>
      <c r="D45" s="236" t="s">
        <v>1023</v>
      </c>
      <c r="E45" s="236"/>
      <c r="F45" s="236" t="s">
        <v>1024</v>
      </c>
      <c r="G45" s="237">
        <f t="shared" si="0"/>
        <v>11</v>
      </c>
      <c r="H45" s="236">
        <f t="shared" si="1"/>
        <v>11</v>
      </c>
      <c r="I45" s="236">
        <v>11</v>
      </c>
      <c r="J45" s="236"/>
      <c r="K45" s="236"/>
      <c r="L45" s="238"/>
    </row>
    <row r="46" spans="3:12" ht="12.95" customHeight="1">
      <c r="C46" s="236">
        <v>43</v>
      </c>
      <c r="D46" s="236" t="s">
        <v>1025</v>
      </c>
      <c r="E46" s="236"/>
      <c r="F46" s="236">
        <v>1377</v>
      </c>
      <c r="G46" s="237">
        <f t="shared" si="0"/>
        <v>2</v>
      </c>
      <c r="H46" s="236">
        <f t="shared" si="1"/>
        <v>2</v>
      </c>
      <c r="I46" s="236">
        <v>2</v>
      </c>
      <c r="J46" s="236"/>
      <c r="K46" s="236"/>
      <c r="L46" s="238"/>
    </row>
    <row r="47" spans="3:12" ht="12.95" customHeight="1">
      <c r="C47" s="236">
        <v>44</v>
      </c>
      <c r="D47" s="236" t="s">
        <v>1026</v>
      </c>
      <c r="E47" s="236"/>
      <c r="F47" s="236" t="s">
        <v>1027</v>
      </c>
      <c r="G47" s="237">
        <f t="shared" si="0"/>
        <v>4</v>
      </c>
      <c r="H47" s="236">
        <f t="shared" si="1"/>
        <v>4</v>
      </c>
      <c r="I47" s="236">
        <v>4</v>
      </c>
      <c r="J47" s="236"/>
      <c r="K47" s="236"/>
      <c r="L47" s="238"/>
    </row>
    <row r="48" spans="3:12" ht="12.95" customHeight="1">
      <c r="C48" s="236">
        <v>45</v>
      </c>
      <c r="D48" s="236" t="s">
        <v>1028</v>
      </c>
      <c r="E48" s="236"/>
      <c r="F48" s="236"/>
      <c r="G48" s="237">
        <f t="shared" si="0"/>
        <v>5</v>
      </c>
      <c r="H48" s="236">
        <f>I48+J48</f>
        <v>5</v>
      </c>
      <c r="I48" s="236">
        <v>5</v>
      </c>
      <c r="J48" s="236">
        <v>0</v>
      </c>
      <c r="K48" s="236"/>
      <c r="L48" s="238"/>
    </row>
    <row r="49" spans="3:12" ht="12.95" customHeight="1">
      <c r="C49" s="236">
        <v>46</v>
      </c>
      <c r="D49" s="236" t="s">
        <v>1029</v>
      </c>
      <c r="E49" s="236" t="s">
        <v>1030</v>
      </c>
      <c r="F49" s="236" t="s">
        <v>1031</v>
      </c>
      <c r="G49" s="237">
        <f t="shared" si="0"/>
        <v>4</v>
      </c>
      <c r="H49" s="236">
        <f t="shared" si="1"/>
        <v>4</v>
      </c>
      <c r="I49" s="236">
        <v>4</v>
      </c>
      <c r="J49" s="236"/>
      <c r="K49" s="236"/>
      <c r="L49" s="238"/>
    </row>
    <row r="50" spans="3:12" ht="12.95" customHeight="1">
      <c r="C50" s="236">
        <v>47</v>
      </c>
      <c r="D50" s="236" t="s">
        <v>1032</v>
      </c>
      <c r="E50" s="236"/>
      <c r="F50" s="236" t="s">
        <v>1033</v>
      </c>
      <c r="G50" s="237">
        <f t="shared" si="0"/>
        <v>8</v>
      </c>
      <c r="H50" s="236">
        <f t="shared" si="1"/>
        <v>8</v>
      </c>
      <c r="I50" s="236">
        <v>8</v>
      </c>
      <c r="J50" s="236"/>
      <c r="K50" s="236"/>
      <c r="L50" s="238"/>
    </row>
    <row r="51" spans="3:12" ht="12.95" customHeight="1">
      <c r="C51" s="236">
        <v>48</v>
      </c>
      <c r="D51" s="236" t="s">
        <v>1034</v>
      </c>
      <c r="E51" s="236"/>
      <c r="F51" s="236" t="s">
        <v>1035</v>
      </c>
      <c r="G51" s="237">
        <f t="shared" si="0"/>
        <v>5</v>
      </c>
      <c r="H51" s="236">
        <f t="shared" si="1"/>
        <v>5</v>
      </c>
      <c r="I51" s="236">
        <v>5</v>
      </c>
      <c r="J51" s="236"/>
      <c r="K51" s="236"/>
      <c r="L51" s="238"/>
    </row>
    <row r="52" spans="3:12" ht="12.95" customHeight="1">
      <c r="C52" s="236">
        <v>49</v>
      </c>
      <c r="D52" s="236" t="s">
        <v>1036</v>
      </c>
      <c r="E52" s="236"/>
      <c r="F52" s="236">
        <v>1478</v>
      </c>
      <c r="G52" s="237">
        <f t="shared" si="0"/>
        <v>4</v>
      </c>
      <c r="H52" s="236">
        <f t="shared" si="1"/>
        <v>4</v>
      </c>
      <c r="I52" s="236">
        <v>4</v>
      </c>
      <c r="J52" s="236"/>
      <c r="K52" s="236"/>
      <c r="L52" s="238"/>
    </row>
    <row r="53" spans="3:12" ht="12.95" customHeight="1">
      <c r="C53" s="236">
        <v>50</v>
      </c>
      <c r="D53" s="236" t="s">
        <v>1037</v>
      </c>
      <c r="E53" s="236"/>
      <c r="F53" s="236">
        <v>1471</v>
      </c>
      <c r="G53" s="237">
        <f t="shared" si="0"/>
        <v>4</v>
      </c>
      <c r="H53" s="236">
        <f t="shared" si="1"/>
        <v>4</v>
      </c>
      <c r="I53" s="236">
        <v>4</v>
      </c>
      <c r="J53" s="236"/>
      <c r="K53" s="236"/>
      <c r="L53" s="238"/>
    </row>
    <row r="54" spans="3:12" ht="12.95" customHeight="1">
      <c r="C54" s="236">
        <v>51</v>
      </c>
      <c r="D54" s="236" t="s">
        <v>1038</v>
      </c>
      <c r="E54" s="236"/>
      <c r="F54" s="236" t="s">
        <v>1039</v>
      </c>
      <c r="G54" s="237">
        <f t="shared" si="0"/>
        <v>4</v>
      </c>
      <c r="H54" s="236">
        <f t="shared" si="1"/>
        <v>4</v>
      </c>
      <c r="I54" s="236">
        <v>4</v>
      </c>
      <c r="J54" s="236"/>
      <c r="K54" s="236"/>
      <c r="L54" s="238"/>
    </row>
    <row r="55" spans="3:12" ht="12.95" customHeight="1">
      <c r="C55" s="236">
        <v>52</v>
      </c>
      <c r="D55" s="236" t="s">
        <v>1040</v>
      </c>
      <c r="E55" s="236" t="s">
        <v>1041</v>
      </c>
      <c r="F55" s="236" t="s">
        <v>1042</v>
      </c>
      <c r="G55" s="237">
        <f t="shared" si="0"/>
        <v>11</v>
      </c>
      <c r="H55" s="236">
        <f t="shared" si="1"/>
        <v>11</v>
      </c>
      <c r="I55" s="236">
        <v>11</v>
      </c>
      <c r="J55" s="236"/>
      <c r="K55" s="236"/>
      <c r="L55" s="238"/>
    </row>
    <row r="56" spans="3:12" ht="12.95" customHeight="1">
      <c r="C56" s="236">
        <v>53</v>
      </c>
      <c r="D56" s="236" t="s">
        <v>1043</v>
      </c>
      <c r="E56" s="236"/>
      <c r="F56" s="236"/>
      <c r="G56" s="237">
        <f t="shared" si="0"/>
        <v>8</v>
      </c>
      <c r="H56" s="236">
        <f t="shared" si="1"/>
        <v>8</v>
      </c>
      <c r="I56" s="236">
        <v>8</v>
      </c>
      <c r="J56" s="236"/>
      <c r="K56" s="236"/>
      <c r="L56" s="238"/>
    </row>
    <row r="57" spans="3:12" ht="12.95" customHeight="1">
      <c r="C57" s="236">
        <v>54</v>
      </c>
      <c r="D57" s="236" t="s">
        <v>1044</v>
      </c>
      <c r="E57" s="236"/>
      <c r="F57" s="236"/>
      <c r="G57" s="237">
        <f t="shared" si="0"/>
        <v>10</v>
      </c>
      <c r="H57" s="236">
        <f t="shared" si="1"/>
        <v>10</v>
      </c>
      <c r="I57" s="236">
        <v>10</v>
      </c>
      <c r="J57" s="236"/>
      <c r="K57" s="236"/>
      <c r="L57" s="238"/>
    </row>
    <row r="58" spans="3:12" ht="12.95" customHeight="1">
      <c r="C58" s="236">
        <v>55</v>
      </c>
      <c r="D58" s="236" t="s">
        <v>1045</v>
      </c>
      <c r="E58" s="236" t="s">
        <v>1046</v>
      </c>
      <c r="F58" s="236" t="s">
        <v>1047</v>
      </c>
      <c r="G58" s="237">
        <f t="shared" si="0"/>
        <v>12</v>
      </c>
      <c r="H58" s="236">
        <v>12</v>
      </c>
      <c r="I58" s="236">
        <v>12</v>
      </c>
      <c r="J58" s="236"/>
      <c r="K58" s="236"/>
      <c r="L58" s="238"/>
    </row>
    <row r="59" spans="3:12" ht="12.95" customHeight="1">
      <c r="C59" s="236">
        <v>56</v>
      </c>
      <c r="D59" s="236" t="s">
        <v>1048</v>
      </c>
      <c r="E59" s="236"/>
      <c r="F59" s="236" t="s">
        <v>1049</v>
      </c>
      <c r="G59" s="237">
        <f t="shared" si="0"/>
        <v>6</v>
      </c>
      <c r="H59" s="236">
        <f t="shared" ref="H59:H63" si="2">I59+J59</f>
        <v>6</v>
      </c>
      <c r="I59" s="236">
        <v>6</v>
      </c>
      <c r="J59" s="236"/>
      <c r="K59" s="236"/>
      <c r="L59" s="238"/>
    </row>
    <row r="60" spans="3:12" ht="12.95" customHeight="1">
      <c r="C60" s="236">
        <v>57</v>
      </c>
      <c r="D60" s="236" t="s">
        <v>1050</v>
      </c>
      <c r="E60" s="236" t="s">
        <v>1051</v>
      </c>
      <c r="F60" s="236" t="s">
        <v>1052</v>
      </c>
      <c r="G60" s="237">
        <f t="shared" si="0"/>
        <v>4</v>
      </c>
      <c r="H60" s="236">
        <f t="shared" si="2"/>
        <v>3</v>
      </c>
      <c r="I60" s="236">
        <v>3</v>
      </c>
      <c r="J60" s="236">
        <v>0</v>
      </c>
      <c r="K60" s="236">
        <v>1</v>
      </c>
      <c r="L60" s="238"/>
    </row>
    <row r="61" spans="3:12" ht="12.95" customHeight="1">
      <c r="C61" s="236">
        <v>58</v>
      </c>
      <c r="D61" s="236" t="s">
        <v>1053</v>
      </c>
      <c r="E61" s="236"/>
      <c r="F61" s="236" t="s">
        <v>1054</v>
      </c>
      <c r="G61" s="237">
        <f t="shared" si="0"/>
        <v>1</v>
      </c>
      <c r="H61" s="236">
        <f t="shared" si="2"/>
        <v>0</v>
      </c>
      <c r="I61" s="236"/>
      <c r="J61" s="236"/>
      <c r="K61" s="236">
        <v>1</v>
      </c>
      <c r="L61" s="238"/>
    </row>
    <row r="62" spans="3:12" ht="12.95" customHeight="1">
      <c r="C62" s="236">
        <v>59</v>
      </c>
      <c r="D62" s="236" t="s">
        <v>1055</v>
      </c>
      <c r="E62" s="236"/>
      <c r="F62" s="236" t="s">
        <v>1056</v>
      </c>
      <c r="G62" s="237">
        <f t="shared" si="0"/>
        <v>6</v>
      </c>
      <c r="H62" s="236">
        <f t="shared" si="2"/>
        <v>6</v>
      </c>
      <c r="I62" s="236">
        <v>6</v>
      </c>
      <c r="J62" s="236">
        <v>0</v>
      </c>
      <c r="K62" s="236"/>
      <c r="L62" s="238"/>
    </row>
    <row r="63" spans="3:12" ht="12.95" customHeight="1">
      <c r="C63" s="236">
        <v>60</v>
      </c>
      <c r="D63" s="236" t="s">
        <v>1057</v>
      </c>
      <c r="E63" s="236" t="s">
        <v>1058</v>
      </c>
      <c r="F63" s="236">
        <v>26543</v>
      </c>
      <c r="G63" s="237">
        <f t="shared" si="0"/>
        <v>6</v>
      </c>
      <c r="H63" s="236">
        <f t="shared" si="2"/>
        <v>6</v>
      </c>
      <c r="I63" s="236">
        <v>6</v>
      </c>
      <c r="J63" s="236">
        <v>0</v>
      </c>
      <c r="K63" s="236"/>
      <c r="L63" s="238"/>
    </row>
    <row r="64" spans="3:12" ht="12.95" customHeight="1">
      <c r="C64" s="323" t="s">
        <v>1059</v>
      </c>
      <c r="D64" s="324"/>
      <c r="E64" s="240"/>
      <c r="F64" s="240"/>
      <c r="G64" s="240">
        <f>H64+K64</f>
        <v>589</v>
      </c>
      <c r="H64" s="240">
        <f>SUM(H4:H63)</f>
        <v>568</v>
      </c>
      <c r="I64" s="240">
        <f>SUM(I4:I63)</f>
        <v>568</v>
      </c>
      <c r="J64" s="240">
        <f>SUM(J4:J63)</f>
        <v>0</v>
      </c>
      <c r="K64" s="240">
        <f>SUM(K4:K63)</f>
        <v>21</v>
      </c>
      <c r="L64" s="240"/>
    </row>
    <row r="65" spans="3:12" ht="12.95" customHeight="1">
      <c r="C65" s="236">
        <v>1</v>
      </c>
      <c r="D65" s="237" t="s">
        <v>1060</v>
      </c>
      <c r="E65" s="237" t="s">
        <v>1001</v>
      </c>
      <c r="F65" s="237" t="s">
        <v>1061</v>
      </c>
      <c r="G65" s="237">
        <f t="shared" ref="G65:G77" si="3">H65+K65+L65</f>
        <v>0</v>
      </c>
      <c r="H65" s="237">
        <v>0</v>
      </c>
      <c r="I65" s="236"/>
      <c r="J65" s="236"/>
      <c r="K65" s="236"/>
      <c r="L65" s="236"/>
    </row>
    <row r="66" spans="3:12" ht="12.95" customHeight="1">
      <c r="C66" s="236">
        <v>2</v>
      </c>
      <c r="D66" s="239" t="s">
        <v>1062</v>
      </c>
      <c r="E66" s="236" t="s">
        <v>1004</v>
      </c>
      <c r="F66" s="236"/>
      <c r="G66" s="237">
        <f t="shared" si="3"/>
        <v>1</v>
      </c>
      <c r="H66" s="236">
        <v>1</v>
      </c>
      <c r="I66" s="236">
        <v>1</v>
      </c>
      <c r="J66" s="236"/>
      <c r="K66" s="236"/>
      <c r="L66" s="236"/>
    </row>
    <row r="67" spans="3:12" ht="12.95" customHeight="1">
      <c r="C67" s="236">
        <v>3</v>
      </c>
      <c r="D67" s="236" t="s">
        <v>1063</v>
      </c>
      <c r="E67" s="236" t="s">
        <v>1064</v>
      </c>
      <c r="F67" s="236"/>
      <c r="G67" s="237">
        <f t="shared" si="3"/>
        <v>5</v>
      </c>
      <c r="H67" s="236">
        <f>I67+J67</f>
        <v>5</v>
      </c>
      <c r="I67" s="236"/>
      <c r="J67" s="236">
        <v>5</v>
      </c>
      <c r="K67" s="236"/>
      <c r="L67" s="236"/>
    </row>
    <row r="68" spans="3:12" ht="12.95" customHeight="1">
      <c r="C68" s="236">
        <v>4</v>
      </c>
      <c r="D68" s="236" t="s">
        <v>1065</v>
      </c>
      <c r="E68" s="236" t="s">
        <v>1030</v>
      </c>
      <c r="F68" s="236"/>
      <c r="G68" s="237">
        <f t="shared" si="3"/>
        <v>3</v>
      </c>
      <c r="H68" s="236">
        <f>I68+J68</f>
        <v>3</v>
      </c>
      <c r="I68" s="236"/>
      <c r="J68" s="236">
        <v>3</v>
      </c>
      <c r="K68" s="236"/>
      <c r="L68" s="236"/>
    </row>
    <row r="69" spans="3:12" ht="12.95" customHeight="1">
      <c r="C69" s="236">
        <v>5</v>
      </c>
      <c r="D69" s="236" t="s">
        <v>1066</v>
      </c>
      <c r="E69" s="236"/>
      <c r="F69" s="236"/>
      <c r="G69" s="237">
        <f t="shared" si="3"/>
        <v>15</v>
      </c>
      <c r="H69" s="236">
        <f>I69+J69</f>
        <v>15</v>
      </c>
      <c r="I69" s="236"/>
      <c r="J69" s="236">
        <v>15</v>
      </c>
      <c r="K69" s="236"/>
      <c r="L69" s="236"/>
    </row>
    <row r="70" spans="3:12" ht="12.95" customHeight="1">
      <c r="C70" s="236">
        <v>6</v>
      </c>
      <c r="D70" s="236" t="s">
        <v>1067</v>
      </c>
      <c r="E70" s="236" t="s">
        <v>1058</v>
      </c>
      <c r="F70" s="236"/>
      <c r="G70" s="237">
        <f t="shared" si="3"/>
        <v>1</v>
      </c>
      <c r="H70" s="236">
        <f>I70+J70</f>
        <v>1</v>
      </c>
      <c r="I70" s="236"/>
      <c r="J70" s="236">
        <v>1</v>
      </c>
      <c r="K70" s="236"/>
      <c r="L70" s="236"/>
    </row>
    <row r="71" spans="3:12" ht="12.95" customHeight="1">
      <c r="C71" s="236">
        <v>7</v>
      </c>
      <c r="D71" s="236" t="s">
        <v>1068</v>
      </c>
      <c r="E71" s="236" t="s">
        <v>1041</v>
      </c>
      <c r="F71" s="236"/>
      <c r="G71" s="237">
        <f t="shared" si="3"/>
        <v>2</v>
      </c>
      <c r="H71" s="236">
        <f>I71+J71</f>
        <v>2</v>
      </c>
      <c r="I71" s="236"/>
      <c r="J71" s="236">
        <v>2</v>
      </c>
      <c r="K71" s="236"/>
      <c r="L71" s="236"/>
    </row>
    <row r="72" spans="3:12" ht="12.95" customHeight="1">
      <c r="C72" s="236">
        <v>8</v>
      </c>
      <c r="D72" s="236" t="s">
        <v>1069</v>
      </c>
      <c r="E72" s="236"/>
      <c r="F72" s="236"/>
      <c r="G72" s="237">
        <f t="shared" si="3"/>
        <v>8</v>
      </c>
      <c r="H72" s="236">
        <v>8</v>
      </c>
      <c r="I72" s="236">
        <v>8</v>
      </c>
      <c r="J72" s="236"/>
      <c r="K72" s="236"/>
      <c r="L72" s="236"/>
    </row>
    <row r="73" spans="3:12" ht="12.95" customHeight="1">
      <c r="C73" s="236">
        <v>9</v>
      </c>
      <c r="D73" s="236" t="s">
        <v>1070</v>
      </c>
      <c r="E73" s="236" t="s">
        <v>1046</v>
      </c>
      <c r="F73" s="236"/>
      <c r="G73" s="237">
        <f t="shared" si="3"/>
        <v>3</v>
      </c>
      <c r="H73" s="236">
        <v>3</v>
      </c>
      <c r="I73" s="236">
        <v>3</v>
      </c>
      <c r="J73" s="236"/>
      <c r="K73" s="236"/>
      <c r="L73" s="236"/>
    </row>
    <row r="74" spans="3:12" ht="12.95" customHeight="1">
      <c r="C74" s="236">
        <v>10</v>
      </c>
      <c r="D74" s="236" t="s">
        <v>1071</v>
      </c>
      <c r="E74" s="236"/>
      <c r="F74" s="236"/>
      <c r="G74" s="237">
        <f t="shared" si="3"/>
        <v>3</v>
      </c>
      <c r="H74" s="236">
        <v>3</v>
      </c>
      <c r="I74" s="236">
        <v>3</v>
      </c>
      <c r="J74" s="236"/>
      <c r="K74" s="236"/>
      <c r="L74" s="236"/>
    </row>
    <row r="75" spans="3:12" ht="12.95" customHeight="1">
      <c r="C75" s="236">
        <v>11</v>
      </c>
      <c r="D75" s="237" t="s">
        <v>1072</v>
      </c>
      <c r="E75" s="237" t="s">
        <v>1051</v>
      </c>
      <c r="F75" s="237" t="s">
        <v>1073</v>
      </c>
      <c r="G75" s="237">
        <f t="shared" si="3"/>
        <v>5</v>
      </c>
      <c r="H75" s="237">
        <v>5</v>
      </c>
      <c r="I75" s="237">
        <v>5</v>
      </c>
      <c r="J75" s="236"/>
      <c r="K75" s="236"/>
      <c r="L75" s="236"/>
    </row>
    <row r="76" spans="3:12" ht="12.95" customHeight="1">
      <c r="C76" s="236">
        <v>12</v>
      </c>
      <c r="D76" s="237" t="s">
        <v>1074</v>
      </c>
      <c r="E76" s="237"/>
      <c r="F76" s="237" t="s">
        <v>1075</v>
      </c>
      <c r="G76" s="237">
        <f t="shared" si="3"/>
        <v>2</v>
      </c>
      <c r="H76" s="237">
        <v>2</v>
      </c>
      <c r="I76" s="237">
        <v>2</v>
      </c>
      <c r="J76" s="236"/>
      <c r="K76" s="236"/>
      <c r="L76" s="236"/>
    </row>
    <row r="77" spans="3:12" ht="12.95" customHeight="1">
      <c r="C77" s="325" t="s">
        <v>1076</v>
      </c>
      <c r="D77" s="326"/>
      <c r="E77" s="241" t="s">
        <v>1077</v>
      </c>
      <c r="F77" s="242"/>
      <c r="G77" s="240">
        <f t="shared" si="3"/>
        <v>48</v>
      </c>
      <c r="H77" s="243">
        <f>SUM(I77:J77)</f>
        <v>48</v>
      </c>
      <c r="I77" s="243">
        <f>SUM(I65:I76)</f>
        <v>22</v>
      </c>
      <c r="J77" s="243">
        <f>SUM(J65:J76)</f>
        <v>26</v>
      </c>
      <c r="K77" s="243">
        <f>SUM(K65:K76)</f>
        <v>0</v>
      </c>
      <c r="L77" s="243">
        <f>SUM(L65:L76)</f>
        <v>0</v>
      </c>
    </row>
  </sheetData>
  <mergeCells count="9">
    <mergeCell ref="L2:L3"/>
    <mergeCell ref="C64:D64"/>
    <mergeCell ref="C77:D77"/>
    <mergeCell ref="C2:C3"/>
    <mergeCell ref="D2:D3"/>
    <mergeCell ref="E2:E3"/>
    <mergeCell ref="G2:G3"/>
    <mergeCell ref="H2:J2"/>
    <mergeCell ref="K2:K3"/>
  </mergeCells>
  <phoneticPr fontId="7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12</vt:i4>
      </vt:variant>
    </vt:vector>
  </HeadingPairs>
  <TitlesOfParts>
    <vt:vector size="23" baseType="lpstr">
      <vt:lpstr>설계서표지</vt:lpstr>
      <vt:lpstr>원가계산서</vt:lpstr>
      <vt:lpstr>내역서</vt:lpstr>
      <vt:lpstr>일위대가_목록</vt:lpstr>
      <vt:lpstr>일위대가</vt:lpstr>
      <vt:lpstr>단가산출_목록</vt:lpstr>
      <vt:lpstr>단가산출</vt:lpstr>
      <vt:lpstr>건설기계</vt:lpstr>
      <vt:lpstr>자재단가</vt:lpstr>
      <vt:lpstr>노임단가</vt:lpstr>
      <vt:lpstr>전기시설물 현황</vt:lpstr>
      <vt:lpstr>건설기계!Print_Area</vt:lpstr>
      <vt:lpstr>내역서!Print_Area</vt:lpstr>
      <vt:lpstr>단가산출!Print_Area</vt:lpstr>
      <vt:lpstr>원가계산서!Print_Area</vt:lpstr>
      <vt:lpstr>일위대가!Print_Area</vt:lpstr>
      <vt:lpstr>일위대가_목록!Print_Area</vt:lpstr>
      <vt:lpstr>자재단가!Print_Area</vt:lpstr>
      <vt:lpstr>내역서!Print_Titles</vt:lpstr>
      <vt:lpstr>단가산출!Print_Titles</vt:lpstr>
      <vt:lpstr>일위대가!Print_Titles</vt:lpstr>
      <vt:lpstr>일위대가_목록!Print_Titles</vt:lpstr>
      <vt:lpstr>자재단가!Print_Titles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김광남</dc:creator>
  <cp:lastModifiedBy>USER</cp:lastModifiedBy>
  <cp:lastPrinted>2025-12-05T07:40:19Z</cp:lastPrinted>
  <dcterms:created xsi:type="dcterms:W3CDTF">2016-12-16T01:37:13Z</dcterms:created>
  <dcterms:modified xsi:type="dcterms:W3CDTF">2025-12-09T11:33:22Z</dcterms:modified>
</cp:coreProperties>
</file>